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3"/>
  <fileSharing readOnlyRecommended="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garman\Documents\OFFICE PROCEDURES\"/>
    </mc:Choice>
  </mc:AlternateContent>
  <xr:revisionPtr revIDLastSave="0" documentId="8_{61B4CF5B-0FC8-46DF-97CB-FE59B77A2DEC}" xr6:coauthVersionLast="36" xr6:coauthVersionMax="36" xr10:uidLastSave="{00000000-0000-0000-0000-000000000000}"/>
  <workbookProtection workbookPassword="8DD1" lockStructure="1"/>
  <bookViews>
    <workbookView xWindow="360" yWindow="30" windowWidth="7515" windowHeight="5640" xr2:uid="{00000000-000D-0000-FFFF-FFFF00000000}"/>
  </bookViews>
  <sheets>
    <sheet name="General" sheetId="4" r:id="rId1"/>
    <sheet name="Overdue1" sheetId="9" r:id="rId2"/>
    <sheet name="Overdue2" sheetId="10" r:id="rId3"/>
    <sheet name="Overdue3" sheetId="11" r:id="rId4"/>
  </sheets>
  <definedNames>
    <definedName name="_xlnm.Print_Area" localSheetId="0">General!$A$1:$E$47</definedName>
    <definedName name="_xlnm.Print_Area" localSheetId="1">Overdue1!$A$1:$E$47</definedName>
    <definedName name="_xlnm.Print_Area" localSheetId="2">Overdue2!$A$1:$E$47</definedName>
    <definedName name="_xlnm.Print_Area" localSheetId="3">Overdue3!$A$1:$E$46</definedName>
  </definedNames>
  <calcPr calcId="191029"/>
</workbook>
</file>

<file path=xl/calcChain.xml><?xml version="1.0" encoding="utf-8"?>
<calcChain xmlns="http://schemas.openxmlformats.org/spreadsheetml/2006/main">
  <c r="A18" i="4" l="1"/>
  <c r="A16" i="4"/>
  <c r="A15" i="4"/>
  <c r="A32" i="11"/>
  <c r="A31" i="11"/>
  <c r="A33" i="10"/>
  <c r="A32" i="10"/>
  <c r="A33" i="9"/>
  <c r="A32" i="9"/>
  <c r="A23" i="4"/>
  <c r="C13" i="11"/>
  <c r="C12" i="11"/>
  <c r="C13" i="10"/>
  <c r="C12" i="10"/>
  <c r="C13" i="9"/>
  <c r="C12" i="9"/>
  <c r="E8" i="11"/>
  <c r="D45" i="11"/>
  <c r="D27" i="11"/>
  <c r="D46" i="10"/>
  <c r="D28" i="10"/>
  <c r="D28" i="9"/>
  <c r="C46" i="4"/>
  <c r="C46" i="9" s="1"/>
  <c r="D46" i="9"/>
  <c r="D39" i="4"/>
  <c r="D16" i="10" s="1"/>
  <c r="B16" i="10" s="1"/>
  <c r="A16" i="10" s="1"/>
  <c r="A17" i="4"/>
  <c r="A19" i="4"/>
  <c r="A20" i="4"/>
  <c r="A21" i="4"/>
  <c r="A25" i="4"/>
  <c r="A24" i="11"/>
  <c r="C17" i="10"/>
  <c r="C18" i="11" s="1"/>
  <c r="C16" i="10"/>
  <c r="C16" i="11" s="1"/>
  <c r="C15" i="10"/>
  <c r="C15" i="11" s="1"/>
  <c r="C2" i="11"/>
  <c r="C3" i="11"/>
  <c r="C4" i="11"/>
  <c r="B8" i="11"/>
  <c r="D8" i="11"/>
  <c r="B9" i="11"/>
  <c r="C9" i="11"/>
  <c r="D9" i="11"/>
  <c r="E9" i="11"/>
  <c r="B10" i="11"/>
  <c r="C10" i="11"/>
  <c r="C11" i="11"/>
  <c r="A14" i="11"/>
  <c r="B14" i="11"/>
  <c r="C14" i="11"/>
  <c r="C27" i="11"/>
  <c r="C28" i="11"/>
  <c r="A30" i="11"/>
  <c r="B30" i="11"/>
  <c r="A33" i="11"/>
  <c r="A34" i="11"/>
  <c r="A35" i="11"/>
  <c r="A37" i="11"/>
  <c r="A38" i="11"/>
  <c r="B39" i="4"/>
  <c r="B39" i="9" s="1"/>
  <c r="A39" i="11"/>
  <c r="A40" i="11"/>
  <c r="A41" i="11"/>
  <c r="A42" i="11"/>
  <c r="A44" i="11"/>
  <c r="A45" i="11"/>
  <c r="E8" i="10"/>
  <c r="C2" i="10"/>
  <c r="C3" i="10"/>
  <c r="C4" i="10"/>
  <c r="B8" i="10"/>
  <c r="D8" i="10"/>
  <c r="B9" i="10"/>
  <c r="C9" i="10"/>
  <c r="D9" i="10"/>
  <c r="E9" i="10"/>
  <c r="B10" i="10"/>
  <c r="C10" i="10"/>
  <c r="C11" i="10"/>
  <c r="A14" i="10"/>
  <c r="B14" i="10"/>
  <c r="C14" i="10"/>
  <c r="C27" i="10"/>
  <c r="C28" i="10"/>
  <c r="C29" i="10"/>
  <c r="A31" i="10"/>
  <c r="B31" i="10"/>
  <c r="A34" i="10"/>
  <c r="A35" i="10"/>
  <c r="A36" i="10"/>
  <c r="A38" i="10"/>
  <c r="A39" i="10"/>
  <c r="A40" i="10"/>
  <c r="A41" i="10"/>
  <c r="A42" i="10"/>
  <c r="A43" i="10"/>
  <c r="A45" i="10"/>
  <c r="A46" i="10"/>
  <c r="A46" i="9"/>
  <c r="A45" i="9"/>
  <c r="A43" i="9"/>
  <c r="A42" i="9"/>
  <c r="A41" i="9"/>
  <c r="A40" i="9"/>
  <c r="A39" i="9"/>
  <c r="A38" i="9"/>
  <c r="A36" i="9"/>
  <c r="A35" i="9"/>
  <c r="A34" i="9"/>
  <c r="B31" i="9"/>
  <c r="A31" i="9"/>
  <c r="C29" i="9"/>
  <c r="C28" i="9"/>
  <c r="C27" i="9"/>
  <c r="C14" i="9"/>
  <c r="B14" i="9"/>
  <c r="A14" i="9"/>
  <c r="D9" i="9"/>
  <c r="D8" i="9"/>
  <c r="B10" i="9"/>
  <c r="B9" i="9"/>
  <c r="B8" i="9"/>
  <c r="C4" i="9"/>
  <c r="C3" i="9"/>
  <c r="C2" i="9"/>
  <c r="C11" i="9"/>
  <c r="C10" i="9"/>
  <c r="C9" i="9"/>
  <c r="E9" i="9"/>
  <c r="E8" i="9"/>
  <c r="D25" i="4"/>
  <c r="C45" i="11" l="1"/>
  <c r="C46" i="10"/>
  <c r="B39" i="10"/>
  <c r="A27" i="4"/>
  <c r="A15" i="9" s="1"/>
  <c r="D16" i="11"/>
  <c r="B16" i="11" s="1"/>
  <c r="A16" i="11" s="1"/>
  <c r="B38" i="11"/>
  <c r="D16" i="9"/>
  <c r="B16" i="9" s="1"/>
  <c r="A16" i="9" s="1"/>
  <c r="A15" i="11" l="1"/>
  <c r="A19" i="11" s="1"/>
  <c r="A25" i="11" s="1"/>
  <c r="A27" i="9"/>
  <c r="A15" i="10"/>
  <c r="A27" i="1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Tara E. Murray</author>
  </authors>
  <commentList>
    <comment ref="B2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Tara E. Murray:</t>
        </r>
        <r>
          <rPr>
            <sz val="9"/>
            <color indexed="81"/>
            <rFont val="Tahoma"/>
            <family val="2"/>
          </rPr>
          <t xml:space="preserve">
For special mailing, enter 1 here and enter type of special mailing to the right</t>
        </r>
      </text>
    </comment>
  </commentList>
</comments>
</file>

<file path=xl/sharedStrings.xml><?xml version="1.0" encoding="utf-8"?>
<sst xmlns="http://schemas.openxmlformats.org/spreadsheetml/2006/main" count="125" uniqueCount="58">
  <si>
    <t>Pre-payment</t>
  </si>
  <si>
    <t xml:space="preserve"> </t>
  </si>
  <si>
    <t>Total Due to APRL</t>
  </si>
  <si>
    <t>Date:</t>
  </si>
  <si>
    <t>Name:</t>
  </si>
  <si>
    <t>APS#:</t>
  </si>
  <si>
    <t>Fee</t>
  </si>
  <si>
    <t>BOOK RETURN POLICY:</t>
  </si>
  <si>
    <t>Additional photocopies @ $.25/page</t>
  </si>
  <si>
    <t>Qty</t>
  </si>
  <si>
    <t>Description</t>
  </si>
  <si>
    <t>Non-member fee</t>
  </si>
  <si>
    <r>
      <t>Research @ $20 per hour</t>
    </r>
    <r>
      <rPr>
        <sz val="10"/>
        <rFont val="Arial"/>
        <family val="2"/>
      </rPr>
      <t xml:space="preserve"> (after initial 15 min.) </t>
    </r>
  </si>
  <si>
    <t>Special mailing</t>
  </si>
  <si>
    <t>Scanning ($.25/page)</t>
  </si>
  <si>
    <t>Fax ($.25/page)</t>
  </si>
  <si>
    <t>vols.) should be postmarked no later than:</t>
  </si>
  <si>
    <t>Invoice#:</t>
  </si>
  <si>
    <t>Previous amount owed</t>
  </si>
  <si>
    <t>vols.) should be returned as soon as possible</t>
  </si>
  <si>
    <t>Items purchased</t>
  </si>
  <si>
    <t>Certified mailing</t>
  </si>
  <si>
    <t>Amount received</t>
  </si>
  <si>
    <t>Replacement costs</t>
  </si>
  <si>
    <r>
      <t xml:space="preserve">Card # ___ ___ ___ ___  </t>
    </r>
    <r>
      <rPr>
        <sz val="10"/>
        <rFont val="TypoUpright BT"/>
        <family val="4"/>
      </rPr>
      <t>•</t>
    </r>
    <r>
      <rPr>
        <sz val="10"/>
        <rFont val="Arial"/>
        <family val="2"/>
      </rPr>
      <t xml:space="preserve">  ___ ___ ___ ___   •  ___ ___ ___ ___  •  ___ ___ ___ ___     </t>
    </r>
  </si>
  <si>
    <t xml:space="preserve">Exp. Date ___ ___  •  ___ ___   V Code ___ ___ ___ </t>
  </si>
  <si>
    <t>Email: library@stamps.org</t>
  </si>
  <si>
    <t>Scan or fax base fee (incl. 1st page)</t>
  </si>
  <si>
    <t>Base fee (incl. up to 15 photocopy pages &amp; 15 min. staff time)</t>
  </si>
  <si>
    <t>Address:</t>
  </si>
  <si>
    <t xml:space="preserve">                             </t>
  </si>
  <si>
    <t>Optional donation*</t>
  </si>
  <si>
    <t>Total amount enclosed</t>
  </si>
  <si>
    <t>Signature</t>
  </si>
  <si>
    <r>
      <t xml:space="preserve">100 Match Factory Place </t>
    </r>
    <r>
      <rPr>
        <sz val="10"/>
        <rFont val="Wingdings"/>
        <charset val="2"/>
      </rPr>
      <t xml:space="preserve"> </t>
    </r>
    <r>
      <rPr>
        <sz val="10"/>
        <rFont val="Arial"/>
        <family val="2"/>
      </rPr>
      <t>Bellefonte, PA 16823</t>
    </r>
  </si>
  <si>
    <r>
      <t xml:space="preserve">Phone: 814-933-3803 ext. 240 </t>
    </r>
    <r>
      <rPr>
        <sz val="10"/>
        <rFont val="Wingdings"/>
        <charset val="2"/>
      </rPr>
      <t></t>
    </r>
    <r>
      <rPr>
        <sz val="10"/>
        <rFont val="Arial"/>
        <family val="2"/>
      </rPr>
      <t xml:space="preserve"> Fax: 814-933-6128</t>
    </r>
  </si>
  <si>
    <t>Library staff use:</t>
  </si>
  <si>
    <t>Total received</t>
  </si>
  <si>
    <t>5) If books are not returned, you are responsible for the replacement cost plus a $25 processing fee.</t>
  </si>
  <si>
    <t>Payment:</t>
  </si>
  <si>
    <t>1) Books (</t>
  </si>
  <si>
    <t>2) LATE FEE of $1.00 per week after due date until material is returned.</t>
  </si>
  <si>
    <t>3) Pre-addressed mailing label &amp; USPS Tracking label have been provided for your use when returning materials.</t>
  </si>
  <si>
    <r>
      <t xml:space="preserve">4) Unless otherwise directed, materials should be returned via </t>
    </r>
    <r>
      <rPr>
        <sz val="10"/>
        <rFont val="Arial"/>
        <family val="2"/>
      </rPr>
      <t>USPS Media Mail with Tracking.</t>
    </r>
  </si>
  <si>
    <t>Total fees due to APRL</t>
  </si>
  <si>
    <t>Processing fee ($25/book to be replaced)</t>
  </si>
  <si>
    <t>Total due to APRL if books are damaged or not returned</t>
  </si>
  <si>
    <t>If books are not returned, you are also responsible for replacement fees. Contact us for an explanation.</t>
  </si>
  <si>
    <t>library copy</t>
  </si>
  <si>
    <t>customer copy</t>
  </si>
  <si>
    <t>* The APRL is an IRS 501(c)(3) charity and donations are tax-deductible for most U.S. taxpayers.</t>
  </si>
  <si>
    <t>Late fees ($1/week)                 Date due:</t>
  </si>
  <si>
    <t>6% sales tax (in Pennsylvania)</t>
  </si>
  <si>
    <t>Book(s) returned</t>
  </si>
  <si>
    <t>APS members: You may also pay by adding funds to your account at www.stamps.org.</t>
  </si>
  <si>
    <t>Add the funds using PayPal or a credit card and then email library@stamps.org with your invoice number and instructions to pay from your APS account.</t>
  </si>
  <si>
    <t xml:space="preserve"> __Visa    __MasterCard    __Discover    __Check payable to APRL</t>
  </si>
  <si>
    <t>Book loans ($5/first book + $1/each additional book)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</si>
</sst>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0.0"/>
    <numFmt numFmtId="166" formatCode="[$-409]mmmm\ d\,\ yyyy;@"/>
  </numFmts>
  <fonts count="18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sz val="10"/>
      <name val="TypoUpright BT"/>
      <family val="4"/>
    </font>
    <font>
      <sz val="10"/>
      <name val="Wingdings"/>
      <charset val="2"/>
    </font>
    <font>
      <b/>
      <sz val="10"/>
      <color indexed="9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4">
    <xf numFmtId="0" fontId="0" fillId="0" borderId="0" xfId="0"/>
    <xf numFmtId="44" fontId="0" fillId="0" borderId="0" xfId="0" applyNumberForma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0" fillId="0" borderId="0" xfId="0" applyAlignment="1">
      <alignment horizontal="right"/>
    </xf>
    <xf numFmtId="14" fontId="5" fillId="0" borderId="0" xfId="0" applyNumberFormat="1" applyFont="1"/>
    <xf numFmtId="44" fontId="5" fillId="0" borderId="0" xfId="1" applyFont="1"/>
    <xf numFmtId="44" fontId="6" fillId="0" borderId="0" xfId="1" applyFont="1"/>
    <xf numFmtId="44" fontId="0" fillId="0" borderId="0" xfId="1" applyFont="1"/>
    <xf numFmtId="43" fontId="0" fillId="2" borderId="0" xfId="0" applyNumberFormat="1" applyFill="1"/>
    <xf numFmtId="0" fontId="0" fillId="2" borderId="0" xfId="0" applyFill="1"/>
    <xf numFmtId="0" fontId="0" fillId="0" borderId="0" xfId="0" applyFill="1"/>
    <xf numFmtId="44" fontId="6" fillId="2" borderId="0" xfId="1" applyFont="1" applyFill="1" applyAlignment="1">
      <alignment horizontal="center"/>
    </xf>
    <xf numFmtId="1" fontId="1" fillId="0" borderId="0" xfId="1" applyNumberFormat="1" applyFont="1" applyAlignment="1"/>
    <xf numFmtId="164" fontId="1" fillId="0" borderId="0" xfId="1" applyNumberFormat="1" applyFont="1" applyAlignment="1"/>
    <xf numFmtId="164" fontId="6" fillId="0" borderId="1" xfId="1" applyNumberFormat="1" applyFont="1" applyBorder="1" applyAlignment="1"/>
    <xf numFmtId="0" fontId="0" fillId="0" borderId="0" xfId="0" applyBorder="1"/>
    <xf numFmtId="0" fontId="0" fillId="0" borderId="0" xfId="0" applyAlignment="1" applyProtection="1">
      <alignment horizontal="left"/>
      <protection locked="0"/>
    </xf>
    <xf numFmtId="49" fontId="0" fillId="0" borderId="0" xfId="0" applyNumberFormat="1" applyAlignment="1" applyProtection="1">
      <alignment horizontal="left"/>
      <protection locked="0"/>
    </xf>
    <xf numFmtId="1" fontId="1" fillId="0" borderId="0" xfId="1" applyNumberFormat="1" applyFont="1" applyAlignment="1" applyProtection="1">
      <protection locked="0"/>
    </xf>
    <xf numFmtId="164" fontId="1" fillId="0" borderId="0" xfId="1" applyNumberFormat="1" applyFont="1" applyAlignment="1" applyProtection="1">
      <protection locked="0"/>
    </xf>
    <xf numFmtId="0" fontId="0" fillId="0" borderId="0" xfId="0" applyProtection="1">
      <protection locked="0"/>
    </xf>
    <xf numFmtId="165" fontId="1" fillId="0" borderId="0" xfId="1" applyNumberFormat="1" applyFont="1" applyAlignment="1" applyProtection="1">
      <protection locked="0"/>
    </xf>
    <xf numFmtId="44" fontId="15" fillId="0" borderId="0" xfId="0" applyNumberFormat="1" applyFont="1" applyBorder="1"/>
    <xf numFmtId="1" fontId="11" fillId="0" borderId="1" xfId="1" applyNumberFormat="1" applyFont="1" applyBorder="1" applyAlignment="1" applyProtection="1">
      <protection locked="0"/>
    </xf>
    <xf numFmtId="164" fontId="1" fillId="0" borderId="0" xfId="1" applyNumberFormat="1" applyFont="1" applyAlignment="1" applyProtection="1"/>
    <xf numFmtId="44" fontId="6" fillId="0" borderId="0" xfId="1" applyFont="1" applyProtection="1"/>
    <xf numFmtId="164" fontId="0" fillId="0" borderId="0" xfId="0" applyNumberFormat="1" applyProtection="1">
      <protection locked="0"/>
    </xf>
    <xf numFmtId="166" fontId="0" fillId="0" borderId="0" xfId="0" applyNumberFormat="1" applyAlignment="1" applyProtection="1">
      <alignment horizontal="left"/>
      <protection locked="0"/>
    </xf>
    <xf numFmtId="0" fontId="6" fillId="0" borderId="0" xfId="0" applyNumberFormat="1" applyFont="1" applyBorder="1" applyAlignment="1" applyProtection="1">
      <protection locked="0"/>
    </xf>
    <xf numFmtId="0" fontId="6" fillId="0" borderId="2" xfId="0" applyFont="1" applyBorder="1"/>
    <xf numFmtId="0" fontId="6" fillId="0" borderId="3" xfId="0" applyFont="1" applyBorder="1"/>
    <xf numFmtId="0" fontId="0" fillId="0" borderId="0" xfId="0" applyNumberFormat="1" applyAlignment="1" applyProtection="1">
      <alignment horizontal="left"/>
      <protection locked="0"/>
    </xf>
    <xf numFmtId="1" fontId="17" fillId="0" borderId="0" xfId="0" applyNumberFormat="1" applyFont="1" applyAlignment="1" applyProtection="1">
      <alignment horizontal="center"/>
      <protection locked="0"/>
    </xf>
    <xf numFmtId="44" fontId="1" fillId="0" borderId="0" xfId="1" applyFont="1"/>
    <xf numFmtId="164" fontId="1" fillId="0" borderId="3" xfId="1" applyNumberFormat="1" applyFont="1" applyBorder="1" applyAlignment="1"/>
    <xf numFmtId="1" fontId="1" fillId="0" borderId="3" xfId="1" applyNumberFormat="1" applyFont="1" applyBorder="1" applyAlignment="1" applyProtection="1">
      <protection locked="0"/>
    </xf>
    <xf numFmtId="0" fontId="0" fillId="0" borderId="0" xfId="0" applyProtection="1"/>
    <xf numFmtId="43" fontId="0" fillId="0" borderId="0" xfId="0" applyNumberFormat="1" applyProtection="1"/>
    <xf numFmtId="0" fontId="6" fillId="0" borderId="0" xfId="0" applyFont="1" applyAlignment="1" applyProtection="1">
      <alignment horizontal="right"/>
    </xf>
    <xf numFmtId="44" fontId="6" fillId="2" borderId="0" xfId="1" applyFont="1" applyFill="1" applyAlignment="1" applyProtection="1">
      <alignment horizontal="center"/>
    </xf>
    <xf numFmtId="43" fontId="0" fillId="2" borderId="0" xfId="0" applyNumberFormat="1" applyFill="1" applyProtection="1"/>
    <xf numFmtId="0" fontId="0" fillId="2" borderId="0" xfId="0" applyFill="1" applyProtection="1"/>
    <xf numFmtId="49" fontId="0" fillId="0" borderId="0" xfId="0" applyNumberFormat="1" applyAlignment="1" applyProtection="1">
      <alignment horizontal="left"/>
    </xf>
    <xf numFmtId="0" fontId="0" fillId="0" borderId="0" xfId="0" applyAlignment="1" applyProtection="1">
      <alignment horizontal="left"/>
    </xf>
    <xf numFmtId="44" fontId="0" fillId="0" borderId="0" xfId="0" applyNumberFormat="1" applyProtection="1"/>
    <xf numFmtId="0" fontId="3" fillId="0" borderId="0" xfId="0" applyFont="1" applyProtection="1"/>
    <xf numFmtId="0" fontId="6" fillId="0" borderId="0" xfId="0" applyFont="1" applyProtection="1"/>
    <xf numFmtId="44" fontId="15" fillId="0" borderId="0" xfId="0" applyNumberFormat="1" applyFont="1" applyBorder="1" applyProtection="1"/>
    <xf numFmtId="0" fontId="0" fillId="0" borderId="0" xfId="0" applyBorder="1" applyProtection="1"/>
    <xf numFmtId="44" fontId="6" fillId="0" borderId="1" xfId="1" applyFont="1" applyBorder="1" applyProtection="1"/>
    <xf numFmtId="0" fontId="6" fillId="0" borderId="1" xfId="0" applyFont="1" applyBorder="1" applyProtection="1"/>
    <xf numFmtId="44" fontId="0" fillId="0" borderId="0" xfId="1" applyFont="1" applyProtection="1"/>
    <xf numFmtId="0" fontId="0" fillId="0" borderId="2" xfId="0" applyBorder="1" applyProtection="1"/>
    <xf numFmtId="0" fontId="5" fillId="0" borderId="0" xfId="0" applyFont="1" applyProtection="1"/>
    <xf numFmtId="0" fontId="5" fillId="0" borderId="0" xfId="0" applyFont="1" applyAlignment="1" applyProtection="1"/>
    <xf numFmtId="0" fontId="14" fillId="0" borderId="4" xfId="0" applyFont="1" applyBorder="1" applyProtection="1"/>
    <xf numFmtId="0" fontId="0" fillId="0" borderId="4" xfId="0" applyBorder="1" applyProtection="1"/>
    <xf numFmtId="0" fontId="5" fillId="0" borderId="0" xfId="0" applyFont="1" applyBorder="1" applyAlignment="1" applyProtection="1"/>
    <xf numFmtId="0" fontId="14" fillId="0" borderId="0" xfId="0" applyFont="1" applyBorder="1" applyProtection="1"/>
    <xf numFmtId="0" fontId="0" fillId="0" borderId="0" xfId="0" applyFill="1" applyProtection="1"/>
    <xf numFmtId="44" fontId="5" fillId="0" borderId="0" xfId="1" applyFont="1" applyProtection="1"/>
    <xf numFmtId="14" fontId="5" fillId="0" borderId="0" xfId="0" applyNumberFormat="1" applyFont="1" applyProtection="1"/>
    <xf numFmtId="0" fontId="4" fillId="0" borderId="0" xfId="0" applyFont="1" applyProtection="1"/>
    <xf numFmtId="0" fontId="8" fillId="0" borderId="0" xfId="0" applyFont="1" applyProtection="1"/>
    <xf numFmtId="44" fontId="6" fillId="0" borderId="0" xfId="1" applyFont="1" applyAlignment="1" applyProtection="1">
      <alignment horizontal="left"/>
    </xf>
    <xf numFmtId="44" fontId="1" fillId="0" borderId="0" xfId="1" applyFont="1" applyProtection="1"/>
    <xf numFmtId="0" fontId="6" fillId="0" borderId="0" xfId="0" applyFont="1" applyAlignment="1" applyProtection="1">
      <alignment horizontal="left"/>
    </xf>
    <xf numFmtId="0" fontId="3" fillId="0" borderId="4" xfId="0" applyFont="1" applyBorder="1" applyProtection="1"/>
    <xf numFmtId="0" fontId="3" fillId="0" borderId="0" xfId="0" applyFont="1" applyBorder="1" applyProtection="1"/>
    <xf numFmtId="44" fontId="6" fillId="0" borderId="3" xfId="1" applyFont="1" applyBorder="1" applyProtection="1"/>
    <xf numFmtId="44" fontId="0" fillId="0" borderId="3" xfId="0" applyNumberFormat="1" applyBorder="1" applyProtection="1"/>
    <xf numFmtId="0" fontId="0" fillId="0" borderId="3" xfId="0" applyBorder="1" applyProtection="1"/>
    <xf numFmtId="0" fontId="6" fillId="0" borderId="0" xfId="0" applyNumberFormat="1" applyFont="1" applyBorder="1" applyAlignment="1" applyProtection="1"/>
    <xf numFmtId="1" fontId="1" fillId="0" borderId="0" xfId="1" applyNumberFormat="1" applyFont="1" applyAlignment="1" applyProtection="1"/>
    <xf numFmtId="0" fontId="0" fillId="0" borderId="0" xfId="0" applyAlignment="1" applyProtection="1"/>
    <xf numFmtId="0" fontId="0" fillId="0" borderId="0" xfId="0" applyAlignment="1"/>
    <xf numFmtId="0" fontId="6" fillId="0" borderId="2" xfId="0" applyFont="1" applyBorder="1" applyProtection="1"/>
    <xf numFmtId="0" fontId="6" fillId="0" borderId="3" xfId="0" applyFont="1" applyBorder="1" applyProtection="1"/>
    <xf numFmtId="0" fontId="16" fillId="0" borderId="0" xfId="0" applyFont="1" applyAlignment="1" applyProtection="1">
      <alignment horizontal="right"/>
      <protection locked="0"/>
    </xf>
    <xf numFmtId="44" fontId="6" fillId="0" borderId="0" xfId="1" applyFont="1" applyProtection="1">
      <protection locked="0"/>
    </xf>
    <xf numFmtId="44" fontId="0" fillId="0" borderId="0" xfId="0" applyNumberFormat="1" applyProtection="1">
      <protection locked="0"/>
    </xf>
    <xf numFmtId="164" fontId="1" fillId="3" borderId="0" xfId="1" applyNumberFormat="1" applyFont="1" applyFill="1" applyAlignment="1" applyProtection="1">
      <protection locked="0"/>
    </xf>
    <xf numFmtId="1" fontId="1" fillId="3" borderId="0" xfId="1" applyNumberFormat="1" applyFont="1" applyFill="1" applyAlignment="1" applyProtection="1">
      <protection locked="0"/>
    </xf>
    <xf numFmtId="44" fontId="6" fillId="3" borderId="0" xfId="1" applyFont="1" applyFill="1" applyProtection="1"/>
    <xf numFmtId="44" fontId="15" fillId="3" borderId="0" xfId="0" applyNumberFormat="1" applyFont="1" applyFill="1" applyBorder="1" applyProtection="1"/>
    <xf numFmtId="0" fontId="0" fillId="3" borderId="0" xfId="0" applyFill="1" applyBorder="1" applyProtection="1"/>
    <xf numFmtId="44" fontId="0" fillId="3" borderId="0" xfId="0" applyNumberFormat="1" applyFill="1" applyProtection="1"/>
    <xf numFmtId="0" fontId="0" fillId="3" borderId="0" xfId="0" applyFill="1" applyProtection="1"/>
    <xf numFmtId="164" fontId="6" fillId="3" borderId="1" xfId="1" applyNumberFormat="1" applyFont="1" applyFill="1" applyBorder="1" applyAlignment="1"/>
    <xf numFmtId="1" fontId="11" fillId="3" borderId="1" xfId="1" applyNumberFormat="1" applyFont="1" applyFill="1" applyBorder="1" applyAlignment="1" applyProtection="1">
      <protection locked="0"/>
    </xf>
    <xf numFmtId="44" fontId="6" fillId="3" borderId="1" xfId="1" applyFont="1" applyFill="1" applyBorder="1" applyProtection="1"/>
    <xf numFmtId="0" fontId="6" fillId="3" borderId="1" xfId="0" applyFont="1" applyFill="1" applyBorder="1" applyProtection="1"/>
    <xf numFmtId="0" fontId="6" fillId="0" borderId="0" xfId="0" applyFont="1" applyAlignment="1" applyProtection="1">
      <alignment horizontal="left" vertical="top"/>
    </xf>
    <xf numFmtId="0" fontId="0" fillId="0" borderId="0" xfId="0" applyAlignment="1">
      <alignment horizontal="left" vertical="top"/>
    </xf>
    <xf numFmtId="0" fontId="6" fillId="0" borderId="0" xfId="0" applyFont="1" applyAlignment="1">
      <alignment horizontal="left" vertical="top"/>
    </xf>
    <xf numFmtId="0" fontId="8" fillId="0" borderId="2" xfId="0" applyFont="1" applyBorder="1" applyProtection="1"/>
    <xf numFmtId="49" fontId="1" fillId="0" borderId="0" xfId="0" applyNumberFormat="1" applyFont="1" applyAlignment="1" applyProtection="1">
      <alignment horizontal="left"/>
      <protection locked="0"/>
    </xf>
    <xf numFmtId="0" fontId="1" fillId="0" borderId="0" xfId="0" applyFont="1" applyProtection="1"/>
    <xf numFmtId="0" fontId="4" fillId="0" borderId="4" xfId="0" applyFont="1" applyBorder="1" applyAlignment="1" applyProtection="1">
      <alignment wrapText="1"/>
    </xf>
    <xf numFmtId="0" fontId="6" fillId="0" borderId="4" xfId="0" applyFont="1" applyBorder="1" applyAlignment="1" applyProtection="1"/>
    <xf numFmtId="0" fontId="4" fillId="0" borderId="0" xfId="0" applyFont="1" applyAlignment="1" applyProtection="1"/>
    <xf numFmtId="0" fontId="0" fillId="0" borderId="0" xfId="0" applyProtection="1"/>
    <xf numFmtId="0" fontId="0" fillId="0" borderId="2" xfId="0" applyBorder="1" applyAlignment="1" applyProtection="1">
      <protection locked="0"/>
    </xf>
    <xf numFmtId="0" fontId="8" fillId="0" borderId="0" xfId="0" applyFont="1" applyAlignment="1" applyProtection="1">
      <alignment vertical="top" wrapText="1"/>
    </xf>
    <xf numFmtId="0" fontId="8" fillId="0" borderId="0" xfId="0" applyFont="1" applyAlignment="1">
      <alignment vertical="top" wrapText="1"/>
    </xf>
    <xf numFmtId="166" fontId="6" fillId="0" borderId="0" xfId="0" applyNumberFormat="1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 applyAlignment="1" applyProtection="1">
      <alignment wrapText="1"/>
    </xf>
    <xf numFmtId="0" fontId="6" fillId="0" borderId="0" xfId="0" applyFont="1" applyAlignment="1">
      <alignment wrapText="1"/>
    </xf>
    <xf numFmtId="0" fontId="3" fillId="0" borderId="0" xfId="0" applyFont="1" applyAlignment="1" applyProtection="1">
      <alignment horizontal="left" vertical="top" wrapText="1"/>
    </xf>
    <xf numFmtId="166" fontId="6" fillId="0" borderId="0" xfId="0" applyNumberFormat="1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166" fontId="6" fillId="0" borderId="0" xfId="0" applyNumberFormat="1" applyFont="1" applyAlignment="1" applyProtection="1">
      <alignment horizontal="left"/>
      <protection locked="0"/>
    </xf>
    <xf numFmtId="0" fontId="6" fillId="0" borderId="0" xfId="0" applyFont="1" applyAlignment="1" applyProtection="1">
      <alignment horizontal="left"/>
      <protection locked="0"/>
    </xf>
    <xf numFmtId="0" fontId="16" fillId="0" borderId="0" xfId="0" applyFont="1" applyAlignment="1" applyProtection="1">
      <alignment vertical="top" wrapText="1"/>
    </xf>
    <xf numFmtId="0" fontId="16" fillId="0" borderId="0" xfId="0" applyFont="1" applyAlignment="1">
      <alignment vertical="top" wrapText="1"/>
    </xf>
    <xf numFmtId="0" fontId="6" fillId="0" borderId="0" xfId="0" applyNumberFormat="1" applyFont="1" applyBorder="1" applyAlignment="1" applyProtection="1">
      <protection locked="0"/>
    </xf>
    <xf numFmtId="0" fontId="0" fillId="0" borderId="0" xfId="0" applyBorder="1" applyAlignment="1"/>
    <xf numFmtId="164" fontId="6" fillId="2" borderId="0" xfId="1" applyNumberFormat="1" applyFont="1" applyFill="1" applyAlignment="1" applyProtection="1"/>
    <xf numFmtId="0" fontId="0" fillId="0" borderId="0" xfId="0" applyAlignment="1" applyProtection="1"/>
  </cellXfs>
  <cellStyles count="2">
    <cellStyle name="Currency" xfId="1" builtinId="4"/>
    <cellStyle name="Normal" xfId="0" builtinId="0"/>
  </cellStyles>
  <dxfs count="4"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19050</xdr:rowOff>
    </xdr:from>
    <xdr:to>
      <xdr:col>1</xdr:col>
      <xdr:colOff>266700</xdr:colOff>
      <xdr:row>5</xdr:row>
      <xdr:rowOff>133350</xdr:rowOff>
    </xdr:to>
    <xdr:pic>
      <xdr:nvPicPr>
        <xdr:cNvPr id="2145" name="Picture 85" descr="twitterlogo_library">
          <a:extLst>
            <a:ext uri="{FF2B5EF4-FFF2-40B4-BE49-F238E27FC236}">
              <a16:creationId xmlns:a16="http://schemas.microsoft.com/office/drawing/2014/main" id="{00000000-0008-0000-0000-00006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19050"/>
          <a:ext cx="923925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19050</xdr:rowOff>
    </xdr:from>
    <xdr:to>
      <xdr:col>1</xdr:col>
      <xdr:colOff>266700</xdr:colOff>
      <xdr:row>5</xdr:row>
      <xdr:rowOff>133350</xdr:rowOff>
    </xdr:to>
    <xdr:pic>
      <xdr:nvPicPr>
        <xdr:cNvPr id="9228" name="Picture 2" descr="twitterlogo_library">
          <a:extLst>
            <a:ext uri="{FF2B5EF4-FFF2-40B4-BE49-F238E27FC236}">
              <a16:creationId xmlns:a16="http://schemas.microsoft.com/office/drawing/2014/main" id="{00000000-0008-0000-0100-00000C2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19050"/>
          <a:ext cx="923925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19050</xdr:rowOff>
    </xdr:from>
    <xdr:to>
      <xdr:col>1</xdr:col>
      <xdr:colOff>266700</xdr:colOff>
      <xdr:row>5</xdr:row>
      <xdr:rowOff>133350</xdr:rowOff>
    </xdr:to>
    <xdr:pic>
      <xdr:nvPicPr>
        <xdr:cNvPr id="10248" name="Picture 1" descr="twitterlogo_library">
          <a:extLst>
            <a:ext uri="{FF2B5EF4-FFF2-40B4-BE49-F238E27FC236}">
              <a16:creationId xmlns:a16="http://schemas.microsoft.com/office/drawing/2014/main" id="{00000000-0008-0000-0200-0000082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19050"/>
          <a:ext cx="923925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19050</xdr:rowOff>
    </xdr:from>
    <xdr:to>
      <xdr:col>1</xdr:col>
      <xdr:colOff>266700</xdr:colOff>
      <xdr:row>5</xdr:row>
      <xdr:rowOff>133350</xdr:rowOff>
    </xdr:to>
    <xdr:pic>
      <xdr:nvPicPr>
        <xdr:cNvPr id="11274" name="Picture 1" descr="twitterlogo_library">
          <a:extLst>
            <a:ext uri="{FF2B5EF4-FFF2-40B4-BE49-F238E27FC236}">
              <a16:creationId xmlns:a16="http://schemas.microsoft.com/office/drawing/2014/main" id="{00000000-0008-0000-0300-00000A2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19050"/>
          <a:ext cx="923925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50"/>
  <sheetViews>
    <sheetView showZeros="0" tabSelected="1" workbookViewId="0">
      <selection activeCell="B15" sqref="B15"/>
    </sheetView>
  </sheetViews>
  <sheetFormatPr defaultRowHeight="12.75"/>
  <cols>
    <col min="1" max="1" width="10.7109375" customWidth="1"/>
    <col min="2" max="2" width="5" customWidth="1"/>
    <col min="3" max="3" width="37.28515625" customWidth="1"/>
    <col min="4" max="4" width="9" customWidth="1"/>
    <col min="5" max="5" width="30.42578125" customWidth="1"/>
    <col min="7" max="7" width="10.28515625" customWidth="1"/>
    <col min="8" max="8" width="10.85546875" customWidth="1"/>
  </cols>
  <sheetData>
    <row r="1" spans="1:11">
      <c r="A1" s="40"/>
      <c r="B1" s="40"/>
      <c r="C1" s="40"/>
      <c r="D1" s="40"/>
      <c r="E1" t="s">
        <v>1</v>
      </c>
      <c r="F1" s="40"/>
      <c r="H1" t="s">
        <v>48</v>
      </c>
    </row>
    <row r="2" spans="1:11">
      <c r="A2" s="40"/>
      <c r="B2" s="40"/>
      <c r="C2" s="78" t="s">
        <v>34</v>
      </c>
      <c r="D2" s="79"/>
      <c r="E2" s="82" t="s">
        <v>48</v>
      </c>
      <c r="F2" s="40"/>
      <c r="H2" t="s">
        <v>49</v>
      </c>
      <c r="J2" s="11"/>
    </row>
    <row r="3" spans="1:11">
      <c r="A3" s="40"/>
      <c r="B3" s="40"/>
      <c r="C3" s="40" t="s">
        <v>35</v>
      </c>
      <c r="D3" s="40"/>
      <c r="E3" t="s">
        <v>1</v>
      </c>
      <c r="F3" s="40"/>
    </row>
    <row r="4" spans="1:11">
      <c r="A4" s="40"/>
      <c r="B4" s="40"/>
      <c r="C4" s="40" t="s">
        <v>26</v>
      </c>
      <c r="D4" s="40"/>
      <c r="E4" t="s">
        <v>1</v>
      </c>
      <c r="F4" s="40"/>
    </row>
    <row r="5" spans="1:11">
      <c r="A5" s="40"/>
      <c r="B5" s="40"/>
      <c r="C5" s="40"/>
      <c r="D5" s="40"/>
      <c r="F5" s="40"/>
    </row>
    <row r="6" spans="1:11">
      <c r="A6" s="40"/>
      <c r="B6" s="40"/>
      <c r="C6" s="40"/>
      <c r="D6" s="40" t="s">
        <v>1</v>
      </c>
      <c r="E6" t="s">
        <v>1</v>
      </c>
      <c r="F6" s="40"/>
      <c r="K6" s="11"/>
    </row>
    <row r="7" spans="1:11">
      <c r="A7" s="40"/>
      <c r="B7" s="40"/>
      <c r="C7" s="40" t="s">
        <v>1</v>
      </c>
      <c r="D7" s="41"/>
      <c r="E7" t="s">
        <v>1</v>
      </c>
      <c r="F7" s="40"/>
      <c r="K7" s="11"/>
    </row>
    <row r="8" spans="1:11" ht="21" customHeight="1">
      <c r="A8" s="40"/>
      <c r="B8" s="42" t="s">
        <v>3</v>
      </c>
      <c r="C8" s="31"/>
      <c r="D8" s="42" t="s">
        <v>17</v>
      </c>
      <c r="E8" s="20"/>
      <c r="F8" s="40"/>
    </row>
    <row r="9" spans="1:11" ht="21" customHeight="1">
      <c r="A9" s="40"/>
      <c r="B9" s="42" t="s">
        <v>4</v>
      </c>
      <c r="C9" s="35"/>
      <c r="D9" s="42" t="s">
        <v>5</v>
      </c>
      <c r="E9" s="100"/>
      <c r="F9" s="40"/>
    </row>
    <row r="10" spans="1:11" ht="21" customHeight="1">
      <c r="A10" s="40"/>
      <c r="B10" s="42" t="s">
        <v>29</v>
      </c>
      <c r="C10" s="35"/>
      <c r="D10" s="42"/>
      <c r="E10" s="21"/>
      <c r="F10" s="40"/>
    </row>
    <row r="11" spans="1:11" ht="21" customHeight="1">
      <c r="A11" s="40"/>
      <c r="B11" s="42"/>
      <c r="C11" s="35"/>
      <c r="D11" s="42"/>
      <c r="E11" s="21"/>
      <c r="F11" s="40"/>
    </row>
    <row r="12" spans="1:11" ht="21" customHeight="1">
      <c r="A12" s="40"/>
      <c r="B12" s="42"/>
      <c r="C12" s="35"/>
      <c r="D12" s="42"/>
      <c r="E12" s="46"/>
      <c r="F12" s="40"/>
    </row>
    <row r="13" spans="1:11" ht="21" customHeight="1">
      <c r="A13" s="42"/>
      <c r="B13" s="42"/>
      <c r="C13" s="24"/>
      <c r="D13" s="42"/>
      <c r="E13" s="47"/>
      <c r="F13" s="40"/>
    </row>
    <row r="14" spans="1:11" ht="18.75" customHeight="1">
      <c r="A14" s="43" t="s">
        <v>6</v>
      </c>
      <c r="B14" s="43" t="s">
        <v>9</v>
      </c>
      <c r="C14" s="43" t="s">
        <v>10</v>
      </c>
      <c r="D14" s="44" t="s">
        <v>1</v>
      </c>
      <c r="E14" s="45" t="s">
        <v>1</v>
      </c>
      <c r="F14" s="63"/>
      <c r="H14" s="14"/>
      <c r="I14" s="14"/>
    </row>
    <row r="15" spans="1:11" ht="15" customHeight="1">
      <c r="A15" s="23">
        <f>B15*10</f>
        <v>0</v>
      </c>
      <c r="B15" s="22"/>
      <c r="C15" s="29" t="s">
        <v>28</v>
      </c>
      <c r="D15" s="48"/>
      <c r="E15" s="49"/>
      <c r="F15" s="50"/>
      <c r="H15" s="4"/>
      <c r="I15" s="4"/>
    </row>
    <row r="16" spans="1:11" ht="15" customHeight="1">
      <c r="A16" s="23" t="str">
        <f>IF(B16&gt;0,5+(B16-1),"")</f>
        <v/>
      </c>
      <c r="B16" s="22"/>
      <c r="C16" s="29" t="s">
        <v>57</v>
      </c>
      <c r="D16" s="48"/>
      <c r="E16" s="50"/>
      <c r="F16" s="50"/>
      <c r="H16" s="4"/>
      <c r="I16" s="4"/>
    </row>
    <row r="17" spans="1:15" ht="15" customHeight="1">
      <c r="A17" s="23">
        <f>B17*0.25</f>
        <v>0</v>
      </c>
      <c r="B17" s="22">
        <v>0</v>
      </c>
      <c r="C17" s="29" t="s">
        <v>8</v>
      </c>
      <c r="D17" s="48"/>
      <c r="E17" s="50"/>
      <c r="F17" s="50"/>
      <c r="H17" s="4"/>
      <c r="I17" s="4"/>
    </row>
    <row r="18" spans="1:15" ht="15" customHeight="1">
      <c r="A18" s="23">
        <f>B18*5</f>
        <v>0</v>
      </c>
      <c r="B18" s="22"/>
      <c r="C18" s="29" t="s">
        <v>27</v>
      </c>
      <c r="D18" s="48"/>
      <c r="E18" s="40"/>
      <c r="F18" s="40"/>
    </row>
    <row r="19" spans="1:15" ht="15" customHeight="1">
      <c r="A19" s="23">
        <f>(B19)*0.25</f>
        <v>0</v>
      </c>
      <c r="B19" s="22"/>
      <c r="C19" s="29" t="s">
        <v>14</v>
      </c>
      <c r="D19" s="48"/>
      <c r="E19" s="40"/>
      <c r="F19" s="40"/>
    </row>
    <row r="20" spans="1:15" ht="15" customHeight="1">
      <c r="A20" s="23">
        <f>(B20)*0.25</f>
        <v>0</v>
      </c>
      <c r="B20" s="22"/>
      <c r="C20" s="29" t="s">
        <v>15</v>
      </c>
      <c r="D20" s="48"/>
      <c r="E20" s="40"/>
      <c r="F20" s="40"/>
    </row>
    <row r="21" spans="1:15" ht="15" customHeight="1">
      <c r="A21" s="23">
        <f>B21*20</f>
        <v>0</v>
      </c>
      <c r="B21" s="25"/>
      <c r="C21" s="29" t="s">
        <v>12</v>
      </c>
      <c r="D21" s="32"/>
      <c r="E21" s="32"/>
      <c r="F21" s="40"/>
    </row>
    <row r="22" spans="1:15" ht="15" customHeight="1">
      <c r="A22" s="23"/>
      <c r="B22" s="22"/>
      <c r="C22" s="29" t="s">
        <v>20</v>
      </c>
      <c r="D22" s="32"/>
      <c r="E22" s="32"/>
      <c r="F22" s="40"/>
      <c r="O22" s="5"/>
    </row>
    <row r="23" spans="1:15" ht="15" customHeight="1">
      <c r="A23" s="23">
        <f>IF(B23=1,0.06*A22,0)</f>
        <v>0</v>
      </c>
      <c r="B23" s="22">
        <v>0</v>
      </c>
      <c r="C23" s="29" t="s">
        <v>52</v>
      </c>
      <c r="D23" s="32"/>
      <c r="E23" s="32"/>
      <c r="F23" s="40"/>
      <c r="O23" s="5"/>
    </row>
    <row r="24" spans="1:15" ht="15" customHeight="1">
      <c r="A24" s="23"/>
      <c r="B24" s="22">
        <v>0</v>
      </c>
      <c r="C24" s="29" t="s">
        <v>13</v>
      </c>
      <c r="D24" s="106"/>
      <c r="E24" s="106"/>
      <c r="F24" s="40"/>
      <c r="O24" s="5"/>
    </row>
    <row r="25" spans="1:15" ht="15" customHeight="1">
      <c r="A25" s="23">
        <f>B25*5</f>
        <v>0</v>
      </c>
      <c r="B25" s="22"/>
      <c r="C25" s="29" t="s">
        <v>11</v>
      </c>
      <c r="D25" s="51" t="str">
        <f>IF(B25&gt;0,"Join now and save $5!","")</f>
        <v/>
      </c>
      <c r="E25" s="52"/>
      <c r="F25" s="40"/>
    </row>
    <row r="26" spans="1:15" ht="15" customHeight="1">
      <c r="A26" s="23">
        <v>0</v>
      </c>
      <c r="B26" s="16"/>
      <c r="C26" s="83" t="s">
        <v>0</v>
      </c>
      <c r="D26" s="84"/>
      <c r="E26" s="24"/>
      <c r="F26" s="50"/>
      <c r="H26" s="4"/>
      <c r="I26" s="4"/>
    </row>
    <row r="27" spans="1:15" ht="15" customHeight="1" thickBot="1">
      <c r="A27" s="18">
        <f>IF(B24=0,IF(B27=0,,SUM(A15:A26)),)</f>
        <v>0</v>
      </c>
      <c r="B27" s="27">
        <v>1</v>
      </c>
      <c r="C27" s="53" t="s">
        <v>2</v>
      </c>
      <c r="D27" s="54"/>
      <c r="E27" s="54"/>
      <c r="F27" s="40"/>
    </row>
    <row r="28" spans="1:15" ht="15" customHeight="1" thickTop="1">
      <c r="A28" s="33"/>
      <c r="B28" s="80"/>
      <c r="C28" s="29" t="s">
        <v>31</v>
      </c>
      <c r="D28" s="107" t="s">
        <v>50</v>
      </c>
      <c r="E28" s="108"/>
      <c r="F28" s="40"/>
    </row>
    <row r="29" spans="1:15" ht="15" customHeight="1">
      <c r="A29" s="34"/>
      <c r="B29" s="80"/>
      <c r="C29" s="29" t="s">
        <v>32</v>
      </c>
      <c r="D29" s="108"/>
      <c r="E29" s="108"/>
      <c r="F29" s="40"/>
    </row>
    <row r="30" spans="1:15" ht="15" customHeight="1">
      <c r="A30" s="4"/>
      <c r="B30" s="50"/>
      <c r="C30" s="40"/>
      <c r="D30" s="108"/>
      <c r="E30" s="108"/>
      <c r="F30" s="40"/>
    </row>
    <row r="31" spans="1:15" ht="12" customHeight="1">
      <c r="A31" s="50" t="s">
        <v>39</v>
      </c>
      <c r="B31" s="101" t="s">
        <v>56</v>
      </c>
      <c r="C31" s="40"/>
      <c r="D31" s="40"/>
      <c r="E31" s="29"/>
      <c r="F31" s="40"/>
    </row>
    <row r="32" spans="1:15" s="4" customFormat="1" ht="15" customHeight="1">
      <c r="A32" s="111" t="s">
        <v>54</v>
      </c>
      <c r="B32" s="112"/>
      <c r="C32" s="112"/>
      <c r="D32" s="112"/>
      <c r="E32" s="112"/>
      <c r="F32" s="50"/>
    </row>
    <row r="33" spans="1:14" s="97" customFormat="1" ht="30" customHeight="1">
      <c r="A33" s="113" t="s">
        <v>55</v>
      </c>
      <c r="B33" s="113"/>
      <c r="C33" s="113"/>
      <c r="D33" s="113"/>
      <c r="E33" s="113"/>
      <c r="F33" s="96"/>
      <c r="H33" s="98"/>
      <c r="I33" s="98"/>
    </row>
    <row r="34" spans="1:14" ht="21" customHeight="1">
      <c r="A34" s="40" t="s">
        <v>24</v>
      </c>
      <c r="B34" s="40"/>
      <c r="C34" s="40"/>
      <c r="D34" s="40"/>
      <c r="E34" s="55"/>
      <c r="F34" s="55" t="s">
        <v>1</v>
      </c>
      <c r="H34" s="11" t="s">
        <v>1</v>
      </c>
      <c r="I34" s="11" t="s">
        <v>1</v>
      </c>
    </row>
    <row r="35" spans="1:14" ht="24.75" customHeight="1">
      <c r="A35" s="40" t="s">
        <v>25</v>
      </c>
      <c r="B35" s="40"/>
      <c r="C35" s="40"/>
      <c r="D35" s="40"/>
      <c r="E35" s="55"/>
      <c r="F35" s="55"/>
      <c r="H35" s="11"/>
      <c r="I35" s="11"/>
    </row>
    <row r="36" spans="1:14" ht="24.75" customHeight="1">
      <c r="A36" s="40" t="s">
        <v>33</v>
      </c>
      <c r="B36" s="56"/>
      <c r="C36" s="56"/>
      <c r="D36" s="56"/>
      <c r="E36" s="55"/>
      <c r="F36" s="55"/>
      <c r="H36" s="11"/>
      <c r="I36" s="11"/>
    </row>
    <row r="37" spans="1:14">
      <c r="A37" s="40"/>
      <c r="B37" s="40"/>
      <c r="C37" s="40"/>
      <c r="D37" s="57"/>
      <c r="E37" s="40"/>
      <c r="F37" s="64"/>
      <c r="H37" s="9"/>
      <c r="I37" s="9"/>
    </row>
    <row r="38" spans="1:14" ht="15.75" customHeight="1">
      <c r="A38" s="104" t="s">
        <v>7</v>
      </c>
      <c r="B38" s="105"/>
      <c r="C38" s="105"/>
      <c r="D38" s="57"/>
      <c r="E38" s="57"/>
      <c r="F38" s="65"/>
      <c r="H38" s="8"/>
      <c r="I38" s="8"/>
    </row>
    <row r="39" spans="1:14" ht="15.75" customHeight="1">
      <c r="A39" s="57" t="s">
        <v>40</v>
      </c>
      <c r="B39" s="36">
        <f>B16</f>
        <v>0</v>
      </c>
      <c r="C39" s="57" t="s">
        <v>16</v>
      </c>
      <c r="D39" s="109" t="str">
        <f>IF(B16=0,"",C8+35)</f>
        <v/>
      </c>
      <c r="E39" s="110"/>
      <c r="F39" s="66"/>
      <c r="H39" s="2"/>
      <c r="I39" s="2"/>
    </row>
    <row r="40" spans="1:14" ht="15.75" customHeight="1">
      <c r="A40" s="58" t="s">
        <v>41</v>
      </c>
      <c r="B40" s="40"/>
      <c r="C40" s="40"/>
      <c r="D40" s="40"/>
      <c r="E40" s="40"/>
      <c r="F40" s="66"/>
      <c r="H40" s="2"/>
      <c r="I40" s="2"/>
    </row>
    <row r="41" spans="1:14" ht="15.75" customHeight="1">
      <c r="A41" s="58" t="s">
        <v>42</v>
      </c>
      <c r="B41" s="40"/>
      <c r="C41" s="40"/>
      <c r="D41" s="40"/>
      <c r="E41" s="40"/>
      <c r="F41" s="66"/>
      <c r="H41" s="2"/>
      <c r="I41" s="2"/>
    </row>
    <row r="42" spans="1:14" ht="15.75" customHeight="1">
      <c r="A42" s="58" t="s">
        <v>43</v>
      </c>
      <c r="B42" s="40"/>
      <c r="C42" s="40"/>
      <c r="D42" s="40"/>
      <c r="E42" s="40"/>
      <c r="F42" s="66"/>
      <c r="H42" s="2"/>
      <c r="I42" s="2"/>
    </row>
    <row r="43" spans="1:14" ht="15.75" customHeight="1">
      <c r="A43" s="58" t="s">
        <v>38</v>
      </c>
      <c r="B43" s="40"/>
      <c r="C43" s="40"/>
      <c r="D43" s="40"/>
      <c r="E43" s="40"/>
      <c r="F43" s="57"/>
      <c r="H43" s="3"/>
      <c r="I43" s="3"/>
    </row>
    <row r="44" spans="1:14" ht="15.75" customHeight="1">
      <c r="A44" s="58"/>
      <c r="B44" s="40"/>
      <c r="C44" s="40"/>
      <c r="D44" s="40"/>
      <c r="E44" s="40"/>
      <c r="F44" s="57"/>
      <c r="H44" s="3"/>
      <c r="I44" s="3"/>
    </row>
    <row r="45" spans="1:14">
      <c r="A45" s="102" t="s">
        <v>36</v>
      </c>
      <c r="B45" s="103"/>
      <c r="C45" s="59"/>
      <c r="D45" s="60"/>
      <c r="E45" s="60"/>
      <c r="F45" s="67"/>
      <c r="H45" s="6"/>
      <c r="I45" s="6"/>
      <c r="J45" s="3"/>
      <c r="K45" s="3"/>
      <c r="L45" s="3"/>
      <c r="M45" s="3"/>
      <c r="N45" s="3"/>
    </row>
    <row r="46" spans="1:14">
      <c r="A46" s="61" t="s">
        <v>53</v>
      </c>
      <c r="B46" s="62"/>
      <c r="C46" s="40" t="str">
        <f>IF(B16=0,"N/A","")</f>
        <v>N/A</v>
      </c>
      <c r="D46" s="62" t="s">
        <v>37</v>
      </c>
      <c r="E46" s="52"/>
      <c r="F46" s="40"/>
    </row>
    <row r="47" spans="1:14" ht="6" customHeight="1">
      <c r="A47" s="99" t="s">
        <v>30</v>
      </c>
      <c r="B47" s="99"/>
      <c r="C47" s="56"/>
      <c r="D47" s="56"/>
      <c r="E47" s="56"/>
      <c r="F47" s="40"/>
    </row>
    <row r="48" spans="1:14" hidden="1">
      <c r="A48" s="56"/>
      <c r="B48" s="56"/>
      <c r="C48" s="56"/>
      <c r="D48" s="56"/>
      <c r="E48" s="56"/>
      <c r="F48" s="40"/>
    </row>
    <row r="49" spans="1:4">
      <c r="A49" s="3"/>
      <c r="B49" s="3"/>
      <c r="C49" s="7"/>
    </row>
    <row r="50" spans="1:4">
      <c r="D50" s="11"/>
    </row>
  </sheetData>
  <mergeCells count="7">
    <mergeCell ref="A45:B45"/>
    <mergeCell ref="A38:C38"/>
    <mergeCell ref="D24:E24"/>
    <mergeCell ref="D28:E30"/>
    <mergeCell ref="D39:E39"/>
    <mergeCell ref="A32:E32"/>
    <mergeCell ref="A33:E33"/>
  </mergeCells>
  <phoneticPr fontId="2" type="noConversion"/>
  <conditionalFormatting sqref="C10:C11">
    <cfRule type="cellIs" dxfId="3" priority="1" stopIfTrue="1" operator="equal">
      <formula>0</formula>
    </cfRule>
  </conditionalFormatting>
  <dataValidations count="1">
    <dataValidation type="list" allowBlank="1" showInputMessage="1" showErrorMessage="1" sqref="E2" xr:uid="{00000000-0002-0000-0000-000000000000}">
      <formula1>$H$1:$H$2</formula1>
    </dataValidation>
  </dataValidations>
  <printOptions horizontalCentered="1" verticalCentered="1"/>
  <pageMargins left="0.25" right="0.25" top="0.5" bottom="0.31" header="0" footer="0"/>
  <pageSetup orientation="portrait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50"/>
  <sheetViews>
    <sheetView showZeros="0" topLeftCell="A13" workbookViewId="0">
      <selection activeCell="B1" sqref="A1:E47"/>
    </sheetView>
  </sheetViews>
  <sheetFormatPr defaultRowHeight="12.75"/>
  <cols>
    <col min="1" max="1" width="10.7109375" customWidth="1"/>
    <col min="2" max="2" width="5" customWidth="1"/>
    <col min="3" max="3" width="37.28515625" customWidth="1"/>
    <col min="4" max="4" width="9" customWidth="1"/>
    <col min="5" max="5" width="30.42578125" customWidth="1"/>
    <col min="7" max="7" width="10.28515625" customWidth="1"/>
    <col min="8" max="8" width="10.85546875" customWidth="1"/>
  </cols>
  <sheetData>
    <row r="1" spans="1:11">
      <c r="A1" s="40"/>
      <c r="B1" s="40"/>
      <c r="C1" s="40"/>
      <c r="D1" s="40"/>
      <c r="E1" t="s">
        <v>1</v>
      </c>
      <c r="F1" s="40"/>
      <c r="H1" t="s">
        <v>48</v>
      </c>
    </row>
    <row r="2" spans="1:11">
      <c r="A2" s="40"/>
      <c r="B2" s="40"/>
      <c r="C2" s="40" t="str">
        <f>General!C2</f>
        <v>100 Match Factory Place  Bellefonte, PA 16823</v>
      </c>
      <c r="D2" s="40"/>
      <c r="E2" s="82" t="s">
        <v>48</v>
      </c>
      <c r="F2" s="40"/>
      <c r="H2" t="s">
        <v>49</v>
      </c>
      <c r="J2" s="37"/>
    </row>
    <row r="3" spans="1:11">
      <c r="A3" s="40"/>
      <c r="B3" s="40"/>
      <c r="C3" s="40" t="str">
        <f>General!C3</f>
        <v>Phone: 814-933-3803 ext. 240  Fax: 814-933-6128</v>
      </c>
      <c r="D3" s="40"/>
      <c r="E3" t="s">
        <v>1</v>
      </c>
      <c r="F3" s="40"/>
    </row>
    <row r="4" spans="1:11">
      <c r="A4" s="40"/>
      <c r="B4" s="40"/>
      <c r="C4" s="40" t="str">
        <f>General!C4</f>
        <v>Email: library@stamps.org</v>
      </c>
      <c r="D4" s="40" t="s">
        <v>1</v>
      </c>
      <c r="E4" t="s">
        <v>1</v>
      </c>
      <c r="F4" s="40"/>
    </row>
    <row r="5" spans="1:11">
      <c r="A5" s="40"/>
      <c r="B5" s="40"/>
      <c r="C5" s="40"/>
      <c r="D5" s="40"/>
      <c r="F5" s="40"/>
    </row>
    <row r="6" spans="1:11">
      <c r="A6" s="40"/>
      <c r="B6" s="40"/>
      <c r="C6" s="40"/>
      <c r="D6" s="40" t="s">
        <v>1</v>
      </c>
      <c r="E6" t="s">
        <v>1</v>
      </c>
      <c r="F6" s="40"/>
      <c r="K6" s="37"/>
    </row>
    <row r="7" spans="1:11">
      <c r="A7" s="40"/>
      <c r="B7" s="40"/>
      <c r="C7" s="40" t="s">
        <v>1</v>
      </c>
      <c r="D7" s="41"/>
      <c r="E7" t="s">
        <v>1</v>
      </c>
      <c r="F7" s="40"/>
      <c r="K7" s="37"/>
    </row>
    <row r="8" spans="1:11" ht="21" customHeight="1">
      <c r="A8" s="40"/>
      <c r="B8" s="42" t="str">
        <f>General!B8</f>
        <v>Date:</v>
      </c>
      <c r="C8" s="31">
        <v>42510</v>
      </c>
      <c r="D8" s="42" t="str">
        <f>General!D8</f>
        <v>Invoice#:</v>
      </c>
      <c r="E8" s="20" t="str">
        <f>General!E8 &amp; "-1"</f>
        <v>-1</v>
      </c>
      <c r="F8" s="40"/>
    </row>
    <row r="9" spans="1:11" ht="21" customHeight="1">
      <c r="A9" s="40"/>
      <c r="B9" s="42" t="str">
        <f>General!B9</f>
        <v>Name:</v>
      </c>
      <c r="C9" s="35">
        <f>General!C9</f>
        <v>0</v>
      </c>
      <c r="D9" s="42" t="str">
        <f>General!D9</f>
        <v>APS#:</v>
      </c>
      <c r="E9" s="21">
        <f>General!E9</f>
        <v>0</v>
      </c>
      <c r="F9" s="40"/>
    </row>
    <row r="10" spans="1:11" ht="21" customHeight="1">
      <c r="A10" s="40"/>
      <c r="B10" s="42" t="str">
        <f>General!B10</f>
        <v>Address:</v>
      </c>
      <c r="C10" s="35">
        <f>General!C10</f>
        <v>0</v>
      </c>
      <c r="D10" s="42"/>
      <c r="E10" s="21"/>
      <c r="F10" s="40"/>
    </row>
    <row r="11" spans="1:11" ht="21" customHeight="1">
      <c r="A11" s="40"/>
      <c r="B11" s="42"/>
      <c r="C11" s="35">
        <f>General!C11</f>
        <v>0</v>
      </c>
      <c r="D11" s="42"/>
      <c r="E11" s="21"/>
      <c r="F11" s="40"/>
    </row>
    <row r="12" spans="1:11" ht="21" customHeight="1">
      <c r="A12" s="40"/>
      <c r="B12" s="42"/>
      <c r="C12" s="35">
        <f>General!C12</f>
        <v>0</v>
      </c>
      <c r="D12" s="42"/>
      <c r="E12" s="46"/>
      <c r="F12" s="40"/>
    </row>
    <row r="13" spans="1:11" ht="21" customHeight="1">
      <c r="A13" s="42"/>
      <c r="B13" s="42"/>
      <c r="C13" s="35">
        <f>General!C13</f>
        <v>0</v>
      </c>
      <c r="D13" s="42"/>
      <c r="E13" s="47"/>
      <c r="F13" s="40"/>
    </row>
    <row r="14" spans="1:11" ht="18.75" customHeight="1">
      <c r="A14" s="43" t="str">
        <f>General!A14</f>
        <v>Fee</v>
      </c>
      <c r="B14" s="43" t="str">
        <f>General!B14</f>
        <v>Qty</v>
      </c>
      <c r="C14" s="43" t="str">
        <f>General!C14</f>
        <v>Description</v>
      </c>
      <c r="D14" s="44" t="s">
        <v>1</v>
      </c>
      <c r="E14" s="45" t="s">
        <v>1</v>
      </c>
      <c r="F14" s="63"/>
      <c r="H14" s="14"/>
      <c r="I14" s="14"/>
    </row>
    <row r="15" spans="1:11" ht="15" customHeight="1">
      <c r="A15" s="28">
        <f>General!A27</f>
        <v>0</v>
      </c>
      <c r="B15" s="16"/>
      <c r="C15" s="29" t="s">
        <v>18</v>
      </c>
      <c r="D15" s="49"/>
      <c r="E15" s="49"/>
      <c r="F15" s="50"/>
      <c r="H15" s="4"/>
      <c r="I15" s="4"/>
    </row>
    <row r="16" spans="1:11" ht="15" customHeight="1">
      <c r="A16" s="17" t="e">
        <f>1*B16</f>
        <v>#VALUE!</v>
      </c>
      <c r="B16" s="22" t="e">
        <f>ROUND(((C8-D16)/7),0)</f>
        <v>#VALUE!</v>
      </c>
      <c r="C16" s="68" t="s">
        <v>51</v>
      </c>
      <c r="D16" s="116" t="str">
        <f>General!D39</f>
        <v/>
      </c>
      <c r="E16" s="117"/>
      <c r="F16" s="50"/>
      <c r="H16" s="4"/>
      <c r="I16" s="4"/>
    </row>
    <row r="17" spans="1:15" ht="15" customHeight="1">
      <c r="A17" s="30">
        <v>0</v>
      </c>
      <c r="C17" s="50" t="s">
        <v>22</v>
      </c>
      <c r="D17" s="40"/>
      <c r="E17" s="50"/>
      <c r="F17" s="50"/>
      <c r="H17" s="4"/>
      <c r="I17" s="4"/>
    </row>
    <row r="18" spans="1:15" ht="15" customHeight="1">
      <c r="A18" s="17"/>
      <c r="B18" s="22"/>
      <c r="C18" s="10"/>
      <c r="D18" s="1"/>
      <c r="F18" s="40"/>
    </row>
    <row r="19" spans="1:15" ht="15" customHeight="1">
      <c r="A19" s="17"/>
      <c r="B19" s="22"/>
      <c r="C19" s="10"/>
      <c r="D19" s="1"/>
      <c r="F19" s="40"/>
    </row>
    <row r="20" spans="1:15" ht="15" customHeight="1">
      <c r="A20" s="17"/>
      <c r="B20" s="22"/>
      <c r="C20" s="10"/>
      <c r="D20" s="1"/>
      <c r="F20" s="40"/>
    </row>
    <row r="21" spans="1:15" ht="15" customHeight="1">
      <c r="A21" s="17"/>
      <c r="B21" s="25"/>
      <c r="C21" s="10"/>
      <c r="D21" s="120"/>
      <c r="E21" s="120"/>
      <c r="F21" s="40"/>
    </row>
    <row r="22" spans="1:15" ht="15" customHeight="1">
      <c r="A22" s="23"/>
      <c r="B22" s="22"/>
      <c r="C22" s="10"/>
      <c r="D22" s="32"/>
      <c r="E22" s="32"/>
      <c r="F22" s="40"/>
      <c r="O22" s="3"/>
    </row>
    <row r="23" spans="1:15" ht="15" customHeight="1">
      <c r="A23" s="23"/>
      <c r="B23" s="22"/>
      <c r="C23" s="10"/>
      <c r="D23" s="32"/>
      <c r="E23" s="32"/>
      <c r="F23" s="40"/>
      <c r="O23" s="3"/>
    </row>
    <row r="24" spans="1:15" ht="15" customHeight="1">
      <c r="A24" s="23"/>
      <c r="B24" s="22"/>
      <c r="C24" s="10"/>
      <c r="D24" s="121"/>
      <c r="E24" s="121"/>
      <c r="F24" s="40"/>
      <c r="O24" s="3"/>
    </row>
    <row r="25" spans="1:15" ht="15" customHeight="1">
      <c r="A25" s="17"/>
      <c r="B25" s="22"/>
      <c r="C25" s="10"/>
      <c r="D25" s="26"/>
      <c r="E25" s="19"/>
      <c r="F25" s="40"/>
    </row>
    <row r="26" spans="1:15" ht="15" customHeight="1">
      <c r="A26" s="23"/>
      <c r="B26" s="16"/>
      <c r="C26" s="10"/>
      <c r="D26" s="1"/>
      <c r="F26" s="50"/>
      <c r="H26" s="4"/>
      <c r="I26" s="4"/>
    </row>
    <row r="27" spans="1:15" ht="15" customHeight="1" thickBot="1">
      <c r="A27" s="18" t="e">
        <f>SUM(A15:A17)</f>
        <v>#VALUE!</v>
      </c>
      <c r="B27" s="27">
        <v>1</v>
      </c>
      <c r="C27" s="53" t="str">
        <f>General!C27</f>
        <v>Total Due to APRL</v>
      </c>
      <c r="D27" s="54"/>
      <c r="E27" s="54"/>
      <c r="F27" s="40"/>
    </row>
    <row r="28" spans="1:15" ht="15" customHeight="1" thickTop="1">
      <c r="A28" s="33"/>
      <c r="B28" s="80"/>
      <c r="C28" s="29" t="str">
        <f>General!C28</f>
        <v>Optional donation*</v>
      </c>
      <c r="D28" s="118" t="str">
        <f>General!D28</f>
        <v>* The APRL is an IRS 501(c)(3) charity and donations are tax-deductible for most U.S. taxpayers.</v>
      </c>
      <c r="E28" s="119"/>
      <c r="F28" s="40"/>
    </row>
    <row r="29" spans="1:15" ht="15" customHeight="1">
      <c r="A29" s="34"/>
      <c r="B29" s="81"/>
      <c r="C29" s="29" t="str">
        <f>General!C29</f>
        <v>Total amount enclosed</v>
      </c>
      <c r="D29" s="119"/>
      <c r="E29" s="119"/>
      <c r="F29" s="40"/>
    </row>
    <row r="30" spans="1:15" ht="15" customHeight="1">
      <c r="A30" s="4"/>
      <c r="B30" s="50"/>
      <c r="C30" s="40"/>
      <c r="D30" s="119"/>
      <c r="E30" s="119"/>
      <c r="F30" s="40"/>
    </row>
    <row r="31" spans="1:15" ht="12" customHeight="1">
      <c r="A31" s="50" t="str">
        <f>General!A31</f>
        <v>Payment:</v>
      </c>
      <c r="B31" s="49" t="str">
        <f>General!B31</f>
        <v xml:space="preserve"> __Visa    __MasterCard    __Discover    __Check payable to APRL</v>
      </c>
      <c r="C31" s="40"/>
      <c r="D31" s="40"/>
      <c r="E31" s="29"/>
      <c r="F31" s="40"/>
    </row>
    <row r="32" spans="1:15" s="4" customFormat="1" ht="15" customHeight="1">
      <c r="A32" s="111" t="str">
        <f>General!A32</f>
        <v>APS members: You may also pay by adding funds to your account at www.stamps.org.</v>
      </c>
      <c r="B32" s="112"/>
      <c r="C32" s="112"/>
      <c r="D32" s="112"/>
      <c r="E32" s="112"/>
      <c r="F32" s="50"/>
    </row>
    <row r="33" spans="1:14" s="97" customFormat="1" ht="30" customHeight="1">
      <c r="A33" s="113" t="str">
        <f>General!A33</f>
        <v>Add the funds using PayPal or a credit card and then email library@stamps.org with your invoice number and instructions to pay from your APS account.</v>
      </c>
      <c r="B33" s="113"/>
      <c r="C33" s="113"/>
      <c r="D33" s="113"/>
      <c r="E33" s="113"/>
      <c r="F33" s="96"/>
      <c r="H33" s="98"/>
      <c r="I33" s="98"/>
    </row>
    <row r="34" spans="1:14" ht="21" customHeight="1">
      <c r="A34" s="40" t="str">
        <f>General!A34</f>
        <v xml:space="preserve">Card # ___ ___ ___ ___  •  ___ ___ ___ ___   •  ___ ___ ___ ___  •  ___ ___ ___ ___     </v>
      </c>
      <c r="B34" s="40"/>
      <c r="C34" s="40"/>
      <c r="D34" s="40"/>
      <c r="E34" s="69"/>
      <c r="F34" s="69" t="s">
        <v>1</v>
      </c>
      <c r="H34" s="37" t="s">
        <v>1</v>
      </c>
      <c r="I34" s="37" t="s">
        <v>1</v>
      </c>
    </row>
    <row r="35" spans="1:14" ht="24.75" customHeight="1">
      <c r="A35" s="40" t="str">
        <f>General!A35</f>
        <v xml:space="preserve">Exp. Date ___ ___  •  ___ ___   V Code ___ ___ ___ </v>
      </c>
      <c r="B35" s="40"/>
      <c r="C35" s="40"/>
      <c r="D35" s="40"/>
      <c r="E35" s="69"/>
      <c r="F35" s="69"/>
      <c r="H35" s="37"/>
      <c r="I35" s="37"/>
    </row>
    <row r="36" spans="1:14" ht="24.75" customHeight="1">
      <c r="A36" s="40" t="str">
        <f>General!A36</f>
        <v>Signature</v>
      </c>
      <c r="B36" s="56"/>
      <c r="C36" s="56"/>
      <c r="D36" s="56"/>
      <c r="E36" s="55"/>
      <c r="F36" s="55"/>
      <c r="H36" s="11"/>
      <c r="I36" s="11"/>
    </row>
    <row r="37" spans="1:14">
      <c r="A37" s="40"/>
      <c r="B37" s="40"/>
      <c r="C37" s="40"/>
      <c r="D37" s="57"/>
      <c r="E37" s="40"/>
      <c r="F37" s="64"/>
      <c r="H37" s="9"/>
      <c r="I37" s="9"/>
    </row>
    <row r="38" spans="1:14" ht="15.75" customHeight="1">
      <c r="A38" s="104" t="str">
        <f>General!A38</f>
        <v>BOOK RETURN POLICY:</v>
      </c>
      <c r="B38" s="105"/>
      <c r="C38" s="105"/>
      <c r="D38" s="57"/>
      <c r="E38" s="57"/>
      <c r="F38" s="65"/>
      <c r="H38" s="8"/>
      <c r="I38" s="8"/>
    </row>
    <row r="39" spans="1:14" ht="15.75" customHeight="1">
      <c r="A39" s="57" t="str">
        <f>General!A39</f>
        <v>1) Books (</v>
      </c>
      <c r="B39" s="36">
        <f>General!B39</f>
        <v>0</v>
      </c>
      <c r="C39" s="57" t="s">
        <v>19</v>
      </c>
      <c r="D39" s="114"/>
      <c r="E39" s="115"/>
      <c r="F39" s="66"/>
      <c r="H39" s="2"/>
      <c r="I39" s="2"/>
    </row>
    <row r="40" spans="1:14" ht="15.75" customHeight="1">
      <c r="A40" s="58" t="str">
        <f>General!A40</f>
        <v>2) LATE FEE of $1.00 per week after due date until material is returned.</v>
      </c>
      <c r="B40" s="40"/>
      <c r="C40" s="40"/>
      <c r="D40" s="40"/>
      <c r="E40" s="40"/>
      <c r="F40" s="66"/>
      <c r="H40" s="2"/>
      <c r="I40" s="2"/>
    </row>
    <row r="41" spans="1:14" ht="15.75" customHeight="1">
      <c r="A41" s="58" t="str">
        <f>General!A41</f>
        <v>3) Pre-addressed mailing label &amp; USPS Tracking label have been provided for your use when returning materials.</v>
      </c>
      <c r="B41" s="40"/>
      <c r="C41" s="40"/>
      <c r="D41" s="40"/>
      <c r="E41" s="40"/>
      <c r="F41" s="66"/>
      <c r="H41" s="2"/>
      <c r="I41" s="2"/>
    </row>
    <row r="42" spans="1:14" ht="15.75" customHeight="1">
      <c r="A42" s="58" t="str">
        <f>General!A42</f>
        <v>4) Unless otherwise directed, materials should be returned via USPS Media Mail with Tracking.</v>
      </c>
      <c r="B42" s="40"/>
      <c r="C42" s="40"/>
      <c r="D42" s="40"/>
      <c r="E42" s="40"/>
      <c r="F42" s="66"/>
      <c r="H42" s="2"/>
      <c r="I42" s="2"/>
    </row>
    <row r="43" spans="1:14" ht="15.75" customHeight="1">
      <c r="A43" s="58" t="str">
        <f>General!A43</f>
        <v>5) If books are not returned, you are responsible for the replacement cost plus a $25 processing fee.</v>
      </c>
      <c r="B43" s="40"/>
      <c r="C43" s="40"/>
      <c r="D43" s="40"/>
      <c r="E43" s="40"/>
      <c r="F43" s="57"/>
      <c r="H43" s="3"/>
      <c r="I43" s="3"/>
    </row>
    <row r="44" spans="1:14" ht="15.75" customHeight="1">
      <c r="A44" s="40"/>
      <c r="B44" s="40"/>
      <c r="C44" s="40"/>
      <c r="D44" s="40"/>
      <c r="E44" s="40"/>
      <c r="F44" s="57"/>
      <c r="H44" s="3"/>
      <c r="I44" s="3"/>
    </row>
    <row r="45" spans="1:14">
      <c r="A45" s="102" t="str">
        <f>General!A45</f>
        <v>Library staff use:</v>
      </c>
      <c r="B45" s="103"/>
      <c r="C45" s="71"/>
      <c r="D45" s="60"/>
      <c r="E45" s="60"/>
      <c r="F45" s="67"/>
      <c r="H45" s="6"/>
      <c r="I45" s="6"/>
      <c r="J45" s="3"/>
      <c r="K45" s="3"/>
      <c r="L45" s="3"/>
      <c r="M45" s="3"/>
      <c r="N45" s="3"/>
    </row>
    <row r="46" spans="1:14">
      <c r="A46" s="61" t="str">
        <f>General!A46</f>
        <v>Book(s) returned</v>
      </c>
      <c r="B46" s="72"/>
      <c r="C46" s="40" t="str">
        <f>General!C46</f>
        <v>N/A</v>
      </c>
      <c r="D46" s="52" t="str">
        <f>General!D46</f>
        <v>Total received</v>
      </c>
      <c r="E46" s="52"/>
      <c r="F46" s="40"/>
    </row>
    <row r="47" spans="1:14" ht="6" customHeight="1">
      <c r="A47" s="99" t="s">
        <v>30</v>
      </c>
      <c r="B47" s="99"/>
      <c r="C47" s="56"/>
      <c r="D47" s="56"/>
      <c r="E47" s="56"/>
      <c r="F47" s="40"/>
    </row>
    <row r="48" spans="1:14">
      <c r="A48" s="52"/>
      <c r="B48" s="52"/>
      <c r="C48" s="52"/>
      <c r="D48" s="52"/>
      <c r="E48" s="52"/>
      <c r="F48" s="40"/>
    </row>
    <row r="49" spans="1:4">
      <c r="A49" s="3"/>
      <c r="B49" s="3"/>
      <c r="C49" s="7"/>
    </row>
    <row r="50" spans="1:4">
      <c r="D50" s="37"/>
    </row>
  </sheetData>
  <sheetProtection password="8DD1" sheet="1" objects="1" scenarios="1"/>
  <mergeCells count="9">
    <mergeCell ref="D39:E39"/>
    <mergeCell ref="D16:E16"/>
    <mergeCell ref="D28:E30"/>
    <mergeCell ref="A45:B45"/>
    <mergeCell ref="A38:C38"/>
    <mergeCell ref="D21:E21"/>
    <mergeCell ref="D24:E24"/>
    <mergeCell ref="A32:E32"/>
    <mergeCell ref="A33:E33"/>
  </mergeCells>
  <phoneticPr fontId="2" type="noConversion"/>
  <conditionalFormatting sqref="C10:C13">
    <cfRule type="cellIs" dxfId="2" priority="3" stopIfTrue="1" operator="equal">
      <formula>0</formula>
    </cfRule>
  </conditionalFormatting>
  <dataValidations count="1">
    <dataValidation type="list" allowBlank="1" showInputMessage="1" showErrorMessage="1" sqref="E2" xr:uid="{00000000-0002-0000-0100-000000000000}">
      <formula1>$H$1:$H$2</formula1>
    </dataValidation>
  </dataValidations>
  <printOptions horizontalCentered="1" verticalCentered="1"/>
  <pageMargins left="0.25" right="0.25" top="0.5" bottom="0.31" header="0" footer="0"/>
  <pageSetup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50"/>
  <sheetViews>
    <sheetView showZeros="0" topLeftCell="A29" workbookViewId="0">
      <selection activeCell="C41" sqref="C41"/>
    </sheetView>
  </sheetViews>
  <sheetFormatPr defaultRowHeight="12.75"/>
  <cols>
    <col min="1" max="1" width="10.7109375" customWidth="1"/>
    <col min="2" max="2" width="5" customWidth="1"/>
    <col min="3" max="3" width="37.28515625" customWidth="1"/>
    <col min="4" max="4" width="9" customWidth="1"/>
    <col min="5" max="5" width="30.42578125" customWidth="1"/>
    <col min="7" max="7" width="10.28515625" customWidth="1"/>
    <col min="8" max="8" width="10.85546875" customWidth="1"/>
  </cols>
  <sheetData>
    <row r="1" spans="1:11">
      <c r="A1" s="40"/>
      <c r="B1" s="40"/>
      <c r="C1" s="40"/>
      <c r="D1" s="40"/>
      <c r="E1" t="s">
        <v>1</v>
      </c>
      <c r="F1" s="40"/>
      <c r="H1" t="s">
        <v>48</v>
      </c>
    </row>
    <row r="2" spans="1:11">
      <c r="A2" s="40"/>
      <c r="B2" s="40"/>
      <c r="C2" s="40" t="str">
        <f>General!C2</f>
        <v>100 Match Factory Place  Bellefonte, PA 16823</v>
      </c>
      <c r="D2" s="40"/>
      <c r="E2" s="82" t="s">
        <v>48</v>
      </c>
      <c r="F2" s="40"/>
      <c r="H2" t="s">
        <v>49</v>
      </c>
      <c r="J2" s="37"/>
    </row>
    <row r="3" spans="1:11">
      <c r="A3" s="40"/>
      <c r="B3" s="40"/>
      <c r="C3" s="40" t="str">
        <f>General!C3</f>
        <v>Phone: 814-933-3803 ext. 240  Fax: 814-933-6128</v>
      </c>
      <c r="D3" s="40"/>
      <c r="E3" t="s">
        <v>1</v>
      </c>
      <c r="F3" s="40"/>
    </row>
    <row r="4" spans="1:11">
      <c r="A4" s="40"/>
      <c r="B4" s="40"/>
      <c r="C4" s="40" t="str">
        <f>General!C4</f>
        <v>Email: library@stamps.org</v>
      </c>
      <c r="D4" s="40" t="s">
        <v>1</v>
      </c>
      <c r="E4" t="s">
        <v>1</v>
      </c>
      <c r="F4" s="40"/>
    </row>
    <row r="5" spans="1:11">
      <c r="A5" s="40"/>
      <c r="B5" s="40"/>
      <c r="C5" s="40"/>
      <c r="D5" s="40"/>
      <c r="F5" s="40"/>
    </row>
    <row r="6" spans="1:11">
      <c r="A6" s="40"/>
      <c r="B6" s="40"/>
      <c r="C6" s="40"/>
      <c r="D6" s="40" t="s">
        <v>1</v>
      </c>
      <c r="E6" t="s">
        <v>1</v>
      </c>
      <c r="F6" s="40"/>
      <c r="K6" s="37"/>
    </row>
    <row r="7" spans="1:11">
      <c r="A7" s="40"/>
      <c r="B7" s="40"/>
      <c r="C7" s="40" t="s">
        <v>1</v>
      </c>
      <c r="D7" s="41"/>
      <c r="E7" t="s">
        <v>1</v>
      </c>
      <c r="F7" s="40"/>
      <c r="K7" s="37"/>
    </row>
    <row r="8" spans="1:11" ht="21" customHeight="1">
      <c r="A8" s="40"/>
      <c r="B8" s="42" t="str">
        <f>General!B8</f>
        <v>Date:</v>
      </c>
      <c r="C8" s="31">
        <v>42524</v>
      </c>
      <c r="D8" s="42" t="str">
        <f>General!D8</f>
        <v>Invoice#:</v>
      </c>
      <c r="E8" s="20" t="str">
        <f>General!E8 &amp; "-2"</f>
        <v>-2</v>
      </c>
      <c r="F8" s="40"/>
    </row>
    <row r="9" spans="1:11" ht="21" customHeight="1">
      <c r="A9" s="40"/>
      <c r="B9" s="42" t="str">
        <f>General!B9</f>
        <v>Name:</v>
      </c>
      <c r="C9" s="35">
        <f>General!C9</f>
        <v>0</v>
      </c>
      <c r="D9" s="42" t="str">
        <f>General!D9</f>
        <v>APS#:</v>
      </c>
      <c r="E9" s="21">
        <f>General!E9</f>
        <v>0</v>
      </c>
      <c r="F9" s="40"/>
    </row>
    <row r="10" spans="1:11" ht="21" customHeight="1">
      <c r="A10" s="40"/>
      <c r="B10" s="42" t="str">
        <f>General!B10</f>
        <v>Address:</v>
      </c>
      <c r="C10" s="35">
        <f>General!C10</f>
        <v>0</v>
      </c>
      <c r="D10" s="42"/>
      <c r="E10" s="21"/>
      <c r="F10" s="40"/>
    </row>
    <row r="11" spans="1:11" ht="21" customHeight="1">
      <c r="A11" s="40"/>
      <c r="B11" s="42"/>
      <c r="C11" s="35">
        <f>General!C11</f>
        <v>0</v>
      </c>
      <c r="D11" s="42"/>
      <c r="E11" s="21"/>
      <c r="F11" s="40"/>
    </row>
    <row r="12" spans="1:11" ht="21" customHeight="1">
      <c r="A12" s="40"/>
      <c r="B12" s="42"/>
      <c r="C12" s="35">
        <f>General!C12</f>
        <v>0</v>
      </c>
      <c r="D12" s="42"/>
      <c r="E12" s="46"/>
      <c r="F12" s="40"/>
    </row>
    <row r="13" spans="1:11" ht="21" customHeight="1">
      <c r="A13" s="42"/>
      <c r="B13" s="42"/>
      <c r="C13" s="35">
        <f>General!C13</f>
        <v>0</v>
      </c>
      <c r="D13" s="42"/>
      <c r="E13" s="47"/>
      <c r="F13" s="40"/>
    </row>
    <row r="14" spans="1:11" ht="18.75" customHeight="1">
      <c r="A14" s="15" t="str">
        <f>General!A14</f>
        <v>Fee</v>
      </c>
      <c r="B14" s="15" t="str">
        <f>General!B14</f>
        <v>Qty</v>
      </c>
      <c r="C14" s="15" t="str">
        <f>General!C14</f>
        <v>Description</v>
      </c>
      <c r="D14" s="12" t="s">
        <v>1</v>
      </c>
      <c r="E14" s="13" t="s">
        <v>1</v>
      </c>
      <c r="F14" s="63"/>
      <c r="H14" s="14"/>
      <c r="I14" s="14"/>
    </row>
    <row r="15" spans="1:11" ht="15" customHeight="1">
      <c r="A15" s="28">
        <f>General!A27</f>
        <v>0</v>
      </c>
      <c r="B15" s="16"/>
      <c r="C15" s="29" t="str">
        <f>Overdue1!C15</f>
        <v>Previous amount owed</v>
      </c>
      <c r="D15" s="49"/>
      <c r="E15" s="49"/>
      <c r="F15" s="50"/>
      <c r="H15" s="4"/>
      <c r="I15" s="4"/>
    </row>
    <row r="16" spans="1:11" ht="15" customHeight="1">
      <c r="A16" s="17" t="e">
        <f>1*B16</f>
        <v>#VALUE!</v>
      </c>
      <c r="B16" s="22" t="e">
        <f>ROUND(((C8-D16)/7),0)</f>
        <v>#VALUE!</v>
      </c>
      <c r="C16" s="68" t="str">
        <f>Overdue1!C16</f>
        <v>Late fees ($1/week)                 Date due:</v>
      </c>
      <c r="D16" s="116" t="str">
        <f>General!D39</f>
        <v/>
      </c>
      <c r="E16" s="117"/>
      <c r="F16" s="50"/>
      <c r="H16" s="4"/>
      <c r="I16" s="4"/>
    </row>
    <row r="17" spans="1:15" ht="15" customHeight="1">
      <c r="A17" s="30">
        <v>0</v>
      </c>
      <c r="C17" s="50" t="str">
        <f>Overdue1!C17</f>
        <v>Amount received</v>
      </c>
      <c r="D17" s="40"/>
      <c r="E17" s="50"/>
      <c r="F17" s="50"/>
      <c r="H17" s="4"/>
      <c r="I17" s="4"/>
    </row>
    <row r="18" spans="1:15" ht="15" customHeight="1">
      <c r="A18" s="17"/>
      <c r="B18" s="22"/>
      <c r="C18" s="10"/>
      <c r="D18" s="1"/>
      <c r="F18" s="40"/>
    </row>
    <row r="19" spans="1:15" ht="15" customHeight="1">
      <c r="A19" s="17"/>
      <c r="B19" s="22"/>
      <c r="C19" s="10"/>
      <c r="D19" s="1"/>
      <c r="F19" s="40"/>
    </row>
    <row r="20" spans="1:15" ht="15" customHeight="1">
      <c r="A20" s="17"/>
      <c r="B20" s="22"/>
      <c r="C20" s="10"/>
      <c r="D20" s="1"/>
      <c r="F20" s="40"/>
    </row>
    <row r="21" spans="1:15" ht="15" customHeight="1">
      <c r="A21" s="17"/>
      <c r="B21" s="25"/>
      <c r="C21" s="10"/>
      <c r="D21" s="120"/>
      <c r="E21" s="120"/>
      <c r="F21" s="40"/>
    </row>
    <row r="22" spans="1:15" ht="15" customHeight="1">
      <c r="A22" s="17"/>
      <c r="B22" s="25"/>
      <c r="C22" s="10"/>
      <c r="D22" s="32"/>
      <c r="E22" s="32"/>
      <c r="F22" s="40"/>
    </row>
    <row r="23" spans="1:15" ht="15" customHeight="1">
      <c r="A23" s="23"/>
      <c r="B23" s="22"/>
      <c r="C23" s="10"/>
      <c r="D23" s="32"/>
      <c r="E23" s="32"/>
      <c r="F23" s="40"/>
      <c r="O23" s="3"/>
    </row>
    <row r="24" spans="1:15" ht="15" customHeight="1">
      <c r="A24" s="23"/>
      <c r="B24" s="22"/>
      <c r="C24" s="10"/>
      <c r="D24" s="121"/>
      <c r="E24" s="121"/>
      <c r="F24" s="40"/>
      <c r="O24" s="3"/>
    </row>
    <row r="25" spans="1:15" ht="15" customHeight="1">
      <c r="A25" s="17"/>
      <c r="B25" s="22"/>
      <c r="C25" s="10"/>
      <c r="D25" s="26"/>
      <c r="E25" s="19"/>
      <c r="F25" s="40"/>
    </row>
    <row r="26" spans="1:15" ht="15" customHeight="1">
      <c r="A26" s="23"/>
      <c r="B26" s="16"/>
      <c r="C26" s="10"/>
      <c r="D26" s="1"/>
      <c r="F26" s="50"/>
      <c r="H26" s="4"/>
      <c r="I26" s="4"/>
    </row>
    <row r="27" spans="1:15" ht="15" customHeight="1" thickBot="1">
      <c r="A27" s="18" t="e">
        <f>SUM(A15:A17)</f>
        <v>#VALUE!</v>
      </c>
      <c r="B27" s="27">
        <v>1</v>
      </c>
      <c r="C27" s="53" t="str">
        <f>General!C27</f>
        <v>Total Due to APRL</v>
      </c>
      <c r="D27" s="54"/>
      <c r="E27" s="54"/>
      <c r="F27" s="40"/>
    </row>
    <row r="28" spans="1:15" ht="15" customHeight="1" thickTop="1">
      <c r="A28" s="33"/>
      <c r="B28" s="33"/>
      <c r="C28" s="29" t="str">
        <f>General!C28</f>
        <v>Optional donation*</v>
      </c>
      <c r="D28" s="118" t="str">
        <f>General!D28</f>
        <v>* The APRL is an IRS 501(c)(3) charity and donations are tax-deductible for most U.S. taxpayers.</v>
      </c>
      <c r="E28" s="119"/>
      <c r="F28" s="40"/>
    </row>
    <row r="29" spans="1:15" ht="15" customHeight="1">
      <c r="A29" s="34"/>
      <c r="B29" s="34"/>
      <c r="C29" s="29" t="str">
        <f>General!C29</f>
        <v>Total amount enclosed</v>
      </c>
      <c r="D29" s="119"/>
      <c r="E29" s="119"/>
      <c r="F29" s="40"/>
    </row>
    <row r="30" spans="1:15" ht="15" customHeight="1">
      <c r="A30" s="4"/>
      <c r="B30" s="4"/>
      <c r="C30" s="40"/>
      <c r="D30" s="119"/>
      <c r="E30" s="119"/>
      <c r="F30" s="40"/>
    </row>
    <row r="31" spans="1:15" ht="12" customHeight="1">
      <c r="A31" s="50" t="str">
        <f>General!A31</f>
        <v>Payment:</v>
      </c>
      <c r="B31" s="49" t="str">
        <f>General!B31</f>
        <v xml:space="preserve"> __Visa    __MasterCard    __Discover    __Check payable to APRL</v>
      </c>
      <c r="C31" s="40"/>
      <c r="D31" s="40"/>
      <c r="E31" s="29"/>
      <c r="F31" s="40"/>
    </row>
    <row r="32" spans="1:15" s="4" customFormat="1" ht="15" customHeight="1">
      <c r="A32" s="111" t="str">
        <f>General!A32</f>
        <v>APS members: You may also pay by adding funds to your account at www.stamps.org.</v>
      </c>
      <c r="B32" s="112"/>
      <c r="C32" s="112"/>
      <c r="D32" s="112"/>
      <c r="E32" s="112"/>
      <c r="F32" s="50"/>
    </row>
    <row r="33" spans="1:14" s="97" customFormat="1" ht="30" customHeight="1">
      <c r="A33" s="113" t="str">
        <f>General!A33</f>
        <v>Add the funds using PayPal or a credit card and then email library@stamps.org with your invoice number and instructions to pay from your APS account.</v>
      </c>
      <c r="B33" s="113"/>
      <c r="C33" s="113"/>
      <c r="D33" s="113"/>
      <c r="E33" s="113"/>
      <c r="F33" s="96"/>
      <c r="H33" s="98"/>
      <c r="I33" s="98"/>
    </row>
    <row r="34" spans="1:14" ht="21" customHeight="1">
      <c r="A34" s="40" t="str">
        <f>General!A34</f>
        <v xml:space="preserve">Card # ___ ___ ___ ___  •  ___ ___ ___ ___   •  ___ ___ ___ ___  •  ___ ___ ___ ___     </v>
      </c>
      <c r="B34" s="40"/>
      <c r="C34" s="40"/>
      <c r="D34" s="40"/>
      <c r="E34" s="69"/>
      <c r="F34" s="69" t="s">
        <v>1</v>
      </c>
      <c r="H34" s="37" t="s">
        <v>1</v>
      </c>
      <c r="I34" s="37" t="s">
        <v>1</v>
      </c>
    </row>
    <row r="35" spans="1:14" ht="24.75" customHeight="1">
      <c r="A35" s="40" t="str">
        <f>General!A35</f>
        <v xml:space="preserve">Exp. Date ___ ___  •  ___ ___   V Code ___ ___ ___ </v>
      </c>
      <c r="B35" s="40"/>
      <c r="C35" s="40"/>
      <c r="D35" s="40"/>
      <c r="E35" s="69"/>
      <c r="F35" s="69"/>
      <c r="H35" s="37"/>
      <c r="I35" s="37"/>
    </row>
    <row r="36" spans="1:14" ht="24.75" customHeight="1">
      <c r="A36" s="40" t="str">
        <f>General!A36</f>
        <v>Signature</v>
      </c>
      <c r="B36" s="56"/>
      <c r="C36" s="56"/>
      <c r="D36" s="56"/>
      <c r="E36" s="69"/>
      <c r="F36" s="69"/>
      <c r="H36" s="37"/>
      <c r="I36" s="37"/>
    </row>
    <row r="37" spans="1:14">
      <c r="A37" s="40"/>
      <c r="B37" s="40"/>
      <c r="C37" s="40"/>
      <c r="D37" s="57"/>
      <c r="E37" s="40"/>
      <c r="F37" s="64"/>
      <c r="H37" s="9"/>
      <c r="I37" s="9"/>
    </row>
    <row r="38" spans="1:14" ht="15.75" customHeight="1">
      <c r="A38" s="104" t="str">
        <f>General!A38</f>
        <v>BOOK RETURN POLICY:</v>
      </c>
      <c r="B38" s="105"/>
      <c r="C38" s="105"/>
      <c r="D38" s="57"/>
      <c r="E38" s="57"/>
      <c r="F38" s="65"/>
      <c r="H38" s="8"/>
      <c r="I38" s="8"/>
    </row>
    <row r="39" spans="1:14" ht="15.75" customHeight="1">
      <c r="A39" s="57" t="str">
        <f>General!A39</f>
        <v>1) Books (</v>
      </c>
      <c r="B39" s="36">
        <f>General!B39</f>
        <v>0</v>
      </c>
      <c r="C39" s="57" t="s">
        <v>19</v>
      </c>
      <c r="D39" s="114"/>
      <c r="E39" s="115"/>
      <c r="F39" s="66"/>
      <c r="H39" s="2"/>
      <c r="I39" s="2"/>
    </row>
    <row r="40" spans="1:14" ht="15.75" customHeight="1">
      <c r="A40" s="58" t="str">
        <f>General!A40</f>
        <v>2) LATE FEE of $1.00 per week after due date until material is returned.</v>
      </c>
      <c r="B40" s="40"/>
      <c r="C40" s="40"/>
      <c r="D40" s="40"/>
      <c r="E40" s="40"/>
      <c r="F40" s="66"/>
      <c r="H40" s="2"/>
      <c r="I40" s="2"/>
    </row>
    <row r="41" spans="1:14" ht="15.75" customHeight="1">
      <c r="A41" s="58" t="str">
        <f>General!A41</f>
        <v>3) Pre-addressed mailing label &amp; USPS Tracking label have been provided for your use when returning materials.</v>
      </c>
      <c r="B41" s="40"/>
      <c r="C41" s="40"/>
      <c r="D41" s="40"/>
      <c r="E41" s="40"/>
      <c r="F41" s="66"/>
      <c r="H41" s="2"/>
      <c r="I41" s="2"/>
    </row>
    <row r="42" spans="1:14" ht="15.75" customHeight="1">
      <c r="A42" s="58" t="str">
        <f>General!A42</f>
        <v>4) Unless otherwise directed, materials should be returned via USPS Media Mail with Tracking.</v>
      </c>
      <c r="B42" s="40"/>
      <c r="C42" s="40"/>
      <c r="D42" s="40"/>
      <c r="E42" s="40"/>
      <c r="F42" s="66"/>
      <c r="H42" s="2"/>
      <c r="I42" s="2"/>
    </row>
    <row r="43" spans="1:14" ht="15.75" customHeight="1">
      <c r="A43" s="58" t="str">
        <f>General!A43</f>
        <v>5) If books are not returned, you are responsible for the replacement cost plus a $25 processing fee.</v>
      </c>
      <c r="B43" s="40"/>
      <c r="C43" s="40"/>
      <c r="D43" s="40"/>
      <c r="E43" s="40"/>
      <c r="F43" s="57"/>
      <c r="H43" s="3"/>
      <c r="I43" s="3"/>
    </row>
    <row r="44" spans="1:14" ht="15.75" customHeight="1">
      <c r="A44" s="40"/>
      <c r="B44" s="40"/>
      <c r="C44" s="40"/>
      <c r="D44" s="40"/>
      <c r="E44" s="40"/>
      <c r="F44" s="57"/>
      <c r="H44" s="3"/>
      <c r="I44" s="3"/>
    </row>
    <row r="45" spans="1:14">
      <c r="A45" s="102" t="str">
        <f>General!A45</f>
        <v>Library staff use:</v>
      </c>
      <c r="B45" s="103"/>
      <c r="C45" s="71"/>
      <c r="D45" s="60"/>
      <c r="E45" s="60"/>
      <c r="F45" s="67"/>
      <c r="H45" s="6"/>
      <c r="I45" s="6"/>
      <c r="J45" s="3"/>
      <c r="K45" s="3"/>
      <c r="L45" s="3"/>
      <c r="M45" s="3"/>
      <c r="N45" s="3"/>
    </row>
    <row r="46" spans="1:14">
      <c r="A46" s="61" t="str">
        <f>General!A46</f>
        <v>Book(s) returned</v>
      </c>
      <c r="B46" s="72"/>
      <c r="C46" s="40" t="str">
        <f>General!C46</f>
        <v>N/A</v>
      </c>
      <c r="D46" s="52" t="str">
        <f>General!D46</f>
        <v>Total received</v>
      </c>
      <c r="E46" s="52"/>
      <c r="F46" s="40"/>
    </row>
    <row r="47" spans="1:14" ht="6" customHeight="1">
      <c r="A47" s="99" t="s">
        <v>30</v>
      </c>
      <c r="B47" s="99"/>
      <c r="C47" s="56"/>
      <c r="D47" s="56"/>
      <c r="E47" s="56"/>
      <c r="F47" s="40"/>
    </row>
    <row r="48" spans="1:14" s="19" customFormat="1">
      <c r="A48" s="52"/>
      <c r="B48" s="52"/>
      <c r="C48" s="52"/>
      <c r="D48" s="52"/>
      <c r="E48" s="52"/>
      <c r="F48" s="52"/>
    </row>
    <row r="49" spans="1:4">
      <c r="A49" s="3"/>
      <c r="B49" s="3"/>
      <c r="C49" s="7"/>
    </row>
    <row r="50" spans="1:4">
      <c r="D50" s="37"/>
    </row>
  </sheetData>
  <sheetProtection password="8DD1" sheet="1" objects="1" scenarios="1"/>
  <mergeCells count="9">
    <mergeCell ref="D16:E16"/>
    <mergeCell ref="A45:B45"/>
    <mergeCell ref="A38:C38"/>
    <mergeCell ref="D21:E21"/>
    <mergeCell ref="D24:E24"/>
    <mergeCell ref="D28:E30"/>
    <mergeCell ref="D39:E39"/>
    <mergeCell ref="A32:E32"/>
    <mergeCell ref="A33:E33"/>
  </mergeCells>
  <phoneticPr fontId="2" type="noConversion"/>
  <conditionalFormatting sqref="C10:C13">
    <cfRule type="cellIs" dxfId="1" priority="3" stopIfTrue="1" operator="equal">
      <formula>0</formula>
    </cfRule>
  </conditionalFormatting>
  <dataValidations count="1">
    <dataValidation type="list" allowBlank="1" showInputMessage="1" showErrorMessage="1" sqref="E2" xr:uid="{00000000-0002-0000-0200-000000000000}">
      <formula1>$H$1:$H$2</formula1>
    </dataValidation>
  </dataValidations>
  <printOptions horizontalCentered="1" verticalCentered="1"/>
  <pageMargins left="0.25" right="0.25" top="0.5" bottom="0.31" header="0" footer="0"/>
  <pageSetup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49"/>
  <sheetViews>
    <sheetView showZeros="0" topLeftCell="A28" workbookViewId="0">
      <selection activeCell="E46" sqref="A1:E46"/>
    </sheetView>
  </sheetViews>
  <sheetFormatPr defaultRowHeight="12.75"/>
  <cols>
    <col min="1" max="1" width="10.7109375" customWidth="1"/>
    <col min="2" max="2" width="5" customWidth="1"/>
    <col min="3" max="3" width="37.28515625" customWidth="1"/>
    <col min="4" max="4" width="9" customWidth="1"/>
    <col min="5" max="5" width="30.42578125" customWidth="1"/>
    <col min="7" max="7" width="10.28515625" customWidth="1"/>
    <col min="8" max="8" width="10.85546875" customWidth="1"/>
  </cols>
  <sheetData>
    <row r="1" spans="1:11">
      <c r="A1" s="40"/>
      <c r="B1" s="40"/>
      <c r="C1" s="40"/>
      <c r="D1" s="40"/>
      <c r="E1" t="s">
        <v>1</v>
      </c>
      <c r="F1" s="40"/>
      <c r="H1" t="s">
        <v>48</v>
      </c>
    </row>
    <row r="2" spans="1:11">
      <c r="A2" s="40"/>
      <c r="B2" s="40"/>
      <c r="C2" s="40" t="str">
        <f>General!C2</f>
        <v>100 Match Factory Place  Bellefonte, PA 16823</v>
      </c>
      <c r="D2" s="40"/>
      <c r="E2" s="82" t="s">
        <v>48</v>
      </c>
      <c r="F2" s="40"/>
      <c r="H2" t="s">
        <v>49</v>
      </c>
      <c r="J2" s="37"/>
    </row>
    <row r="3" spans="1:11">
      <c r="A3" s="40"/>
      <c r="B3" s="40"/>
      <c r="C3" s="40" t="str">
        <f>General!C3</f>
        <v>Phone: 814-933-3803 ext. 240  Fax: 814-933-6128</v>
      </c>
      <c r="D3" s="40"/>
      <c r="E3" t="s">
        <v>1</v>
      </c>
      <c r="F3" s="40"/>
    </row>
    <row r="4" spans="1:11">
      <c r="A4" s="40"/>
      <c r="B4" s="40"/>
      <c r="C4" s="40" t="str">
        <f>General!C4</f>
        <v>Email: library@stamps.org</v>
      </c>
      <c r="D4" s="40" t="s">
        <v>1</v>
      </c>
      <c r="E4" t="s">
        <v>1</v>
      </c>
      <c r="F4" s="40"/>
    </row>
    <row r="5" spans="1:11">
      <c r="A5" s="40"/>
      <c r="B5" s="40"/>
      <c r="C5" s="40"/>
      <c r="D5" s="40"/>
      <c r="F5" s="40"/>
    </row>
    <row r="6" spans="1:11">
      <c r="A6" s="40"/>
      <c r="B6" s="40"/>
      <c r="C6" s="40"/>
      <c r="D6" s="40" t="s">
        <v>1</v>
      </c>
      <c r="E6" t="s">
        <v>1</v>
      </c>
      <c r="F6" s="40"/>
      <c r="K6" s="37"/>
    </row>
    <row r="7" spans="1:11">
      <c r="A7" s="40"/>
      <c r="B7" s="40"/>
      <c r="C7" s="40" t="s">
        <v>1</v>
      </c>
      <c r="D7" s="41"/>
      <c r="E7" t="s">
        <v>1</v>
      </c>
      <c r="F7" s="40"/>
      <c r="K7" s="37"/>
    </row>
    <row r="8" spans="1:11" ht="21" customHeight="1">
      <c r="A8" s="40"/>
      <c r="B8" s="42" t="str">
        <f>General!B8</f>
        <v>Date:</v>
      </c>
      <c r="C8" s="31">
        <v>42538</v>
      </c>
      <c r="D8" s="42" t="str">
        <f>General!D8</f>
        <v>Invoice#:</v>
      </c>
      <c r="E8" s="20" t="str">
        <f>General!E8 &amp; "-3"</f>
        <v>-3</v>
      </c>
      <c r="F8" s="40"/>
    </row>
    <row r="9" spans="1:11" ht="21" customHeight="1">
      <c r="A9" s="40"/>
      <c r="B9" s="42" t="str">
        <f>General!B9</f>
        <v>Name:</v>
      </c>
      <c r="C9" s="35">
        <f>General!C9</f>
        <v>0</v>
      </c>
      <c r="D9" s="42" t="str">
        <f>General!D9</f>
        <v>APS#:</v>
      </c>
      <c r="E9" s="21">
        <f>General!E9</f>
        <v>0</v>
      </c>
      <c r="F9" s="40"/>
    </row>
    <row r="10" spans="1:11" ht="21" customHeight="1">
      <c r="A10" s="40"/>
      <c r="B10" s="42" t="str">
        <f>General!B10</f>
        <v>Address:</v>
      </c>
      <c r="C10" s="35">
        <f>General!C10</f>
        <v>0</v>
      </c>
      <c r="D10" s="42"/>
      <c r="E10" s="46"/>
      <c r="F10" s="40"/>
    </row>
    <row r="11" spans="1:11" ht="21" customHeight="1">
      <c r="A11" s="40"/>
      <c r="B11" s="42"/>
      <c r="C11" s="35">
        <f>General!C11</f>
        <v>0</v>
      </c>
      <c r="D11" s="42"/>
      <c r="E11" s="46"/>
      <c r="F11" s="40"/>
    </row>
    <row r="12" spans="1:11" ht="21" customHeight="1">
      <c r="A12" s="40"/>
      <c r="B12" s="42"/>
      <c r="C12" s="35">
        <f>General!C12</f>
        <v>0</v>
      </c>
      <c r="D12" s="42"/>
      <c r="E12" s="46"/>
      <c r="F12" s="40"/>
    </row>
    <row r="13" spans="1:11" ht="21" customHeight="1">
      <c r="A13" s="42"/>
      <c r="B13" s="42"/>
      <c r="C13" s="35">
        <f>General!C13</f>
        <v>0</v>
      </c>
      <c r="D13" s="42"/>
      <c r="E13" s="47"/>
      <c r="F13" s="40"/>
    </row>
    <row r="14" spans="1:11" ht="18.75" customHeight="1">
      <c r="A14" s="43" t="str">
        <f>General!A14</f>
        <v>Fee</v>
      </c>
      <c r="B14" s="43" t="str">
        <f>General!B14</f>
        <v>Qty</v>
      </c>
      <c r="C14" s="43" t="str">
        <f>General!C14</f>
        <v>Description</v>
      </c>
      <c r="D14" s="44" t="s">
        <v>1</v>
      </c>
      <c r="E14" s="45" t="s">
        <v>1</v>
      </c>
      <c r="F14" s="63"/>
      <c r="H14" s="14"/>
      <c r="I14" s="14"/>
    </row>
    <row r="15" spans="1:11" ht="15" customHeight="1">
      <c r="A15" s="28">
        <f>General!A27</f>
        <v>0</v>
      </c>
      <c r="B15" s="16"/>
      <c r="C15" s="29" t="str">
        <f>Overdue2!C15</f>
        <v>Previous amount owed</v>
      </c>
      <c r="D15" s="49"/>
      <c r="E15" s="49"/>
      <c r="F15" s="50"/>
      <c r="H15" s="4"/>
      <c r="I15" s="4"/>
    </row>
    <row r="16" spans="1:11" ht="15" customHeight="1">
      <c r="A16" s="17" t="e">
        <f>1*B16</f>
        <v>#VALUE!</v>
      </c>
      <c r="B16" s="22" t="e">
        <f>ROUND(((C8-D16)/7),0)</f>
        <v>#VALUE!</v>
      </c>
      <c r="C16" s="68" t="str">
        <f>Overdue2!C16</f>
        <v>Late fees ($1/week)                 Date due:</v>
      </c>
      <c r="D16" s="116" t="str">
        <f>General!D39</f>
        <v/>
      </c>
      <c r="E16" s="117"/>
      <c r="F16" s="50"/>
      <c r="H16" s="4"/>
      <c r="I16" s="4"/>
    </row>
    <row r="17" spans="1:15" ht="15" customHeight="1">
      <c r="A17" s="30">
        <v>6.47</v>
      </c>
      <c r="C17" s="50" t="s">
        <v>21</v>
      </c>
      <c r="D17" s="24"/>
      <c r="E17" s="4"/>
      <c r="F17" s="50"/>
      <c r="H17" s="4"/>
      <c r="I17" s="4"/>
    </row>
    <row r="18" spans="1:15" ht="15" customHeight="1">
      <c r="A18" s="23">
        <v>0</v>
      </c>
      <c r="B18" s="22"/>
      <c r="C18" s="70" t="str">
        <f>Overdue2!C17</f>
        <v>Amount received</v>
      </c>
      <c r="D18" s="48"/>
      <c r="E18" s="40"/>
      <c r="F18" s="40"/>
    </row>
    <row r="19" spans="1:15" ht="15" customHeight="1">
      <c r="A19" s="38" t="e">
        <f>SUM(A15:A18)</f>
        <v>#VALUE!</v>
      </c>
      <c r="B19" s="39"/>
      <c r="C19" s="73" t="s">
        <v>44</v>
      </c>
      <c r="D19" s="74"/>
      <c r="E19" s="75"/>
      <c r="F19" s="40"/>
    </row>
    <row r="20" spans="1:15" ht="15" customHeight="1">
      <c r="A20" s="40"/>
      <c r="B20" s="40"/>
      <c r="C20" s="40"/>
      <c r="D20" s="48"/>
      <c r="E20" s="40"/>
      <c r="F20" s="40"/>
    </row>
    <row r="21" spans="1:15" ht="15" customHeight="1">
      <c r="A21" s="28"/>
      <c r="B21" s="77"/>
      <c r="C21" s="29"/>
      <c r="D21" s="76"/>
      <c r="E21" s="76"/>
      <c r="F21" s="40"/>
      <c r="O21" s="3"/>
    </row>
    <row r="22" spans="1:15" ht="15" customHeight="1">
      <c r="A22" s="122" t="s">
        <v>47</v>
      </c>
      <c r="B22" s="123"/>
      <c r="C22" s="123"/>
      <c r="D22" s="123"/>
      <c r="E22" s="123"/>
      <c r="F22" s="40"/>
      <c r="O22" s="3"/>
    </row>
    <row r="23" spans="1:15" ht="15" customHeight="1">
      <c r="A23" s="85">
        <v>50</v>
      </c>
      <c r="B23" s="86"/>
      <c r="C23" s="87" t="s">
        <v>23</v>
      </c>
      <c r="D23" s="88"/>
      <c r="E23" s="89"/>
      <c r="F23" s="40"/>
    </row>
    <row r="24" spans="1:15" ht="15" customHeight="1">
      <c r="A24" s="85">
        <f>B24*25</f>
        <v>25</v>
      </c>
      <c r="B24" s="86">
        <v>1</v>
      </c>
      <c r="C24" s="87" t="s">
        <v>45</v>
      </c>
      <c r="D24" s="90"/>
      <c r="E24" s="91"/>
      <c r="F24" s="50"/>
      <c r="H24" s="4"/>
      <c r="I24" s="4"/>
    </row>
    <row r="25" spans="1:15" ht="15" customHeight="1" thickBot="1">
      <c r="A25" s="92" t="e">
        <f>SUM(A19,A23:A24)</f>
        <v>#VALUE!</v>
      </c>
      <c r="B25" s="93">
        <v>1</v>
      </c>
      <c r="C25" s="94" t="s">
        <v>46</v>
      </c>
      <c r="D25" s="95"/>
      <c r="E25" s="95"/>
      <c r="F25" s="40"/>
    </row>
    <row r="26" spans="1:15" ht="15" customHeight="1" thickTop="1">
      <c r="A26" s="50"/>
      <c r="B26" s="50"/>
      <c r="C26" s="40"/>
      <c r="D26" s="40" t="s">
        <v>1</v>
      </c>
      <c r="E26" s="29" t="s">
        <v>1</v>
      </c>
      <c r="F26" s="40"/>
    </row>
    <row r="27" spans="1:15" ht="15" customHeight="1">
      <c r="A27" s="33"/>
      <c r="B27" s="33"/>
      <c r="C27" s="29" t="str">
        <f>General!C28</f>
        <v>Optional donation*</v>
      </c>
      <c r="D27" s="118" t="str">
        <f>General!D28</f>
        <v>* The APRL is an IRS 501(c)(3) charity and donations are tax-deductible for most U.S. taxpayers.</v>
      </c>
      <c r="E27" s="119"/>
      <c r="F27" s="40"/>
    </row>
    <row r="28" spans="1:15" ht="15" customHeight="1">
      <c r="A28" s="34"/>
      <c r="B28" s="34"/>
      <c r="C28" s="29" t="str">
        <f>General!C29</f>
        <v>Total amount enclosed</v>
      </c>
      <c r="D28" s="119"/>
      <c r="E28" s="119"/>
      <c r="F28" s="40"/>
    </row>
    <row r="29" spans="1:15" ht="15" customHeight="1">
      <c r="A29" s="4"/>
      <c r="B29" s="4"/>
      <c r="C29" s="40"/>
      <c r="D29" s="119"/>
      <c r="E29" s="119"/>
      <c r="F29" s="40"/>
    </row>
    <row r="30" spans="1:15" ht="12" customHeight="1">
      <c r="A30" s="50" t="str">
        <f>General!A31</f>
        <v>Payment:</v>
      </c>
      <c r="B30" s="49" t="str">
        <f>General!B31</f>
        <v xml:space="preserve"> __Visa    __MasterCard    __Discover    __Check payable to APRL</v>
      </c>
      <c r="C30" s="40"/>
      <c r="D30" s="40"/>
      <c r="E30" s="29"/>
      <c r="F30" s="40"/>
    </row>
    <row r="31" spans="1:15" s="4" customFormat="1" ht="15" customHeight="1">
      <c r="A31" s="111" t="str">
        <f>General!A32</f>
        <v>APS members: You may also pay by adding funds to your account at www.stamps.org.</v>
      </c>
      <c r="B31" s="112"/>
      <c r="C31" s="112"/>
      <c r="D31" s="112"/>
      <c r="E31" s="112"/>
      <c r="F31" s="50"/>
    </row>
    <row r="32" spans="1:15" s="97" customFormat="1" ht="30" customHeight="1">
      <c r="A32" s="113" t="str">
        <f>General!A33</f>
        <v>Add the funds using PayPal or a credit card and then email library@stamps.org with your invoice number and instructions to pay from your APS account.</v>
      </c>
      <c r="B32" s="113"/>
      <c r="C32" s="113"/>
      <c r="D32" s="113"/>
      <c r="E32" s="113"/>
      <c r="F32" s="96"/>
      <c r="H32" s="98"/>
      <c r="I32" s="98"/>
    </row>
    <row r="33" spans="1:14" ht="21" customHeight="1">
      <c r="A33" s="40" t="str">
        <f>General!A34</f>
        <v xml:space="preserve">Card # ___ ___ ___ ___  •  ___ ___ ___ ___   •  ___ ___ ___ ___  •  ___ ___ ___ ___     </v>
      </c>
      <c r="B33" s="40"/>
      <c r="C33" s="40"/>
      <c r="D33" s="40"/>
      <c r="E33" s="69"/>
      <c r="F33" s="69" t="s">
        <v>1</v>
      </c>
      <c r="H33" s="37" t="s">
        <v>1</v>
      </c>
      <c r="I33" s="37" t="s">
        <v>1</v>
      </c>
    </row>
    <row r="34" spans="1:14" ht="24.75" customHeight="1">
      <c r="A34" s="40" t="str">
        <f>General!A35</f>
        <v xml:space="preserve">Exp. Date ___ ___  •  ___ ___   V Code ___ ___ ___ </v>
      </c>
      <c r="B34" s="40"/>
      <c r="C34" s="40"/>
      <c r="D34" s="40"/>
      <c r="E34" s="69"/>
      <c r="F34" s="69"/>
      <c r="H34" s="37"/>
      <c r="I34" s="37"/>
    </row>
    <row r="35" spans="1:14" ht="24.75" customHeight="1">
      <c r="A35" s="40" t="str">
        <f>General!A36</f>
        <v>Signature</v>
      </c>
      <c r="B35" s="56"/>
      <c r="C35" s="56"/>
      <c r="D35" s="56"/>
      <c r="E35" s="69"/>
      <c r="F35" s="69"/>
      <c r="H35" s="37"/>
      <c r="I35" s="37"/>
    </row>
    <row r="36" spans="1:14">
      <c r="A36" s="40"/>
      <c r="B36" s="40"/>
      <c r="C36" s="40"/>
      <c r="D36" s="57"/>
      <c r="E36" s="40"/>
      <c r="F36" s="64"/>
      <c r="H36" s="9"/>
      <c r="I36" s="9"/>
    </row>
    <row r="37" spans="1:14" ht="15.75" customHeight="1">
      <c r="A37" s="104" t="str">
        <f>General!A38</f>
        <v>BOOK RETURN POLICY:</v>
      </c>
      <c r="B37" s="105"/>
      <c r="C37" s="105"/>
      <c r="D37" s="57"/>
      <c r="E37" s="57"/>
      <c r="F37" s="65"/>
      <c r="H37" s="8"/>
      <c r="I37" s="8"/>
    </row>
    <row r="38" spans="1:14" ht="15.75" customHeight="1">
      <c r="A38" s="57" t="str">
        <f>General!A39</f>
        <v>1) Books (</v>
      </c>
      <c r="B38" s="36">
        <f>General!B39</f>
        <v>0</v>
      </c>
      <c r="C38" s="57" t="s">
        <v>19</v>
      </c>
      <c r="D38" s="114"/>
      <c r="E38" s="115"/>
      <c r="F38" s="66"/>
      <c r="H38" s="2"/>
      <c r="I38" s="2"/>
    </row>
    <row r="39" spans="1:14" ht="15.75" customHeight="1">
      <c r="A39" s="58" t="str">
        <f>General!A40</f>
        <v>2) LATE FEE of $1.00 per week after due date until material is returned.</v>
      </c>
      <c r="B39" s="40"/>
      <c r="C39" s="40"/>
      <c r="D39" s="40"/>
      <c r="E39" s="40"/>
      <c r="F39" s="66"/>
      <c r="H39" s="2"/>
      <c r="I39" s="2"/>
    </row>
    <row r="40" spans="1:14" ht="15.75" customHeight="1">
      <c r="A40" s="58" t="str">
        <f>General!A41</f>
        <v>3) Pre-addressed mailing label &amp; USPS Tracking label have been provided for your use when returning materials.</v>
      </c>
      <c r="B40" s="40"/>
      <c r="C40" s="40"/>
      <c r="D40" s="40"/>
      <c r="E40" s="40"/>
      <c r="F40" s="66"/>
      <c r="H40" s="2"/>
      <c r="I40" s="2"/>
    </row>
    <row r="41" spans="1:14" ht="15.75" customHeight="1">
      <c r="A41" s="58" t="str">
        <f>General!A42</f>
        <v>4) Unless otherwise directed, materials should be returned via USPS Media Mail with Tracking.</v>
      </c>
      <c r="B41" s="40"/>
      <c r="C41" s="40"/>
      <c r="D41" s="40"/>
      <c r="E41" s="40"/>
      <c r="F41" s="66"/>
      <c r="H41" s="2"/>
      <c r="I41" s="2"/>
    </row>
    <row r="42" spans="1:14" ht="15.75" customHeight="1">
      <c r="A42" s="58" t="str">
        <f>General!A43</f>
        <v>5) If books are not returned, you are responsible for the replacement cost plus a $25 processing fee.</v>
      </c>
      <c r="B42" s="40"/>
      <c r="C42" s="40"/>
      <c r="D42" s="40"/>
      <c r="E42" s="40"/>
      <c r="F42" s="57"/>
      <c r="H42" s="3"/>
      <c r="I42" s="3"/>
    </row>
    <row r="43" spans="1:14" ht="7.5" customHeight="1">
      <c r="A43" s="40"/>
      <c r="B43" s="40"/>
      <c r="C43" s="40"/>
      <c r="D43" s="40"/>
      <c r="E43" s="40"/>
      <c r="F43" s="57"/>
      <c r="H43" s="3"/>
      <c r="I43" s="3"/>
    </row>
    <row r="44" spans="1:14">
      <c r="A44" s="102" t="str">
        <f>General!A45</f>
        <v>Library staff use:</v>
      </c>
      <c r="B44" s="103"/>
      <c r="C44" s="71"/>
      <c r="D44" s="60"/>
      <c r="E44" s="60"/>
      <c r="F44" s="67"/>
      <c r="H44" s="6"/>
      <c r="I44" s="6"/>
      <c r="J44" s="3"/>
      <c r="K44" s="3"/>
      <c r="L44" s="3"/>
      <c r="M44" s="3"/>
      <c r="N44" s="3"/>
    </row>
    <row r="45" spans="1:14">
      <c r="A45" s="61" t="str">
        <f>General!A46</f>
        <v>Book(s) returned</v>
      </c>
      <c r="B45" s="72"/>
      <c r="C45" s="40" t="str">
        <f>General!C46</f>
        <v>N/A</v>
      </c>
      <c r="D45" s="52" t="str">
        <f>General!D46</f>
        <v>Total received</v>
      </c>
      <c r="E45" s="52"/>
      <c r="F45" s="40"/>
    </row>
    <row r="46" spans="1:14" ht="3.75" customHeight="1">
      <c r="A46" s="99" t="s">
        <v>30</v>
      </c>
      <c r="B46" s="99"/>
      <c r="C46" s="56"/>
      <c r="D46" s="56"/>
      <c r="E46" s="56"/>
      <c r="F46" s="40"/>
    </row>
    <row r="47" spans="1:14" s="19" customFormat="1" ht="2.25" customHeight="1">
      <c r="A47" s="52"/>
      <c r="B47" s="52"/>
      <c r="C47" s="52"/>
      <c r="D47" s="52"/>
      <c r="E47" s="52"/>
      <c r="F47" s="52"/>
    </row>
    <row r="48" spans="1:14">
      <c r="A48" s="3"/>
      <c r="B48" s="3"/>
      <c r="C48" s="7"/>
    </row>
    <row r="49" spans="4:4">
      <c r="D49" s="37"/>
    </row>
  </sheetData>
  <sheetProtection password="8DD1" sheet="1" objects="1" scenarios="1"/>
  <mergeCells count="8">
    <mergeCell ref="D38:E38"/>
    <mergeCell ref="D16:E16"/>
    <mergeCell ref="D27:E29"/>
    <mergeCell ref="A44:B44"/>
    <mergeCell ref="A37:C37"/>
    <mergeCell ref="A22:E22"/>
    <mergeCell ref="A31:E31"/>
    <mergeCell ref="A32:E32"/>
  </mergeCells>
  <phoneticPr fontId="2" type="noConversion"/>
  <conditionalFormatting sqref="C10:C13">
    <cfRule type="cellIs" dxfId="0" priority="3" stopIfTrue="1" operator="equal">
      <formula>0</formula>
    </cfRule>
  </conditionalFormatting>
  <dataValidations count="1">
    <dataValidation type="list" allowBlank="1" showInputMessage="1" showErrorMessage="1" sqref="E2" xr:uid="{00000000-0002-0000-0300-000000000000}">
      <formula1>$H$1:$H$2</formula1>
    </dataValidation>
  </dataValidations>
  <printOptions horizontalCentered="1" verticalCentered="1"/>
  <pageMargins left="0.5" right="0.5" top="0.5" bottom="0.5" header="0" footer="0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General</vt:lpstr>
      <vt:lpstr>Overdue1</vt:lpstr>
      <vt:lpstr>Overdue2</vt:lpstr>
      <vt:lpstr>Overdue3</vt:lpstr>
      <vt:lpstr>General!Print_Area</vt:lpstr>
      <vt:lpstr>Overdue1!Print_Area</vt:lpstr>
      <vt:lpstr>Overdue2!Print_Area</vt:lpstr>
      <vt:lpstr>Overdue3!Print_Area</vt:lpstr>
    </vt:vector>
  </TitlesOfParts>
  <Company>American Philatelic Society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Gini Horn</dc:creator>
  <cp:lastModifiedBy>Marsha Garman</cp:lastModifiedBy>
  <cp:lastPrinted>2021-12-23T19:46:22Z</cp:lastPrinted>
  <dcterms:created xsi:type="dcterms:W3CDTF">2007-05-03T12:21:54Z</dcterms:created>
  <dcterms:modified xsi:type="dcterms:W3CDTF">2022-12-22T16:34:09Z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